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'DC42'!$A$1:$K$34</definedName>
    <definedName name="_xlnm.Print_Area" localSheetId="11">'DC48'!$A$1:$K$34</definedName>
    <definedName name="_xlnm.Print_Area" localSheetId="1">'EKU'!$A$1:$K$34</definedName>
    <definedName name="_xlnm.Print_Area" localSheetId="4">'GT421'!$A$1:$K$34</definedName>
    <definedName name="_xlnm.Print_Area" localSheetId="5">'GT422'!$A$1:$K$34</definedName>
    <definedName name="_xlnm.Print_Area" localSheetId="6">'GT423'!$A$1:$K$34</definedName>
    <definedName name="_xlnm.Print_Area" localSheetId="8">'GT481'!$A$1:$K$34</definedName>
    <definedName name="_xlnm.Print_Area" localSheetId="9">'GT484'!$A$1:$K$34</definedName>
    <definedName name="_xlnm.Print_Area" localSheetId="10">'GT485'!$A$1:$K$34</definedName>
    <definedName name="_xlnm.Print_Area" localSheetId="2">'JHB'!$A$1:$K$34</definedName>
    <definedName name="_xlnm.Print_Area" localSheetId="0">'Summary'!$A$1:$K$34</definedName>
    <definedName name="_xlnm.Print_Area" localSheetId="3">'TSH'!$A$1:$K$34</definedName>
  </definedNames>
  <calcPr fullCalcOnLoad="1"/>
</workbook>
</file>

<file path=xl/sharedStrings.xml><?xml version="1.0" encoding="utf-8"?>
<sst xmlns="http://schemas.openxmlformats.org/spreadsheetml/2006/main" count="492" uniqueCount="51">
  <si>
    <t>Gauteng: City of Ekurhuleni(EKU)</t>
  </si>
  <si>
    <t>STATEMENT OF CAPITAL AND OPERATING EXPENDITURE</t>
  </si>
  <si>
    <t>Growth in municipal budgets compared to S71 Preliminary Outcome for 2019/20</t>
  </si>
  <si>
    <t>2019/20</t>
  </si>
  <si>
    <t>2020/21</t>
  </si>
  <si>
    <t>2021/22</t>
  </si>
  <si>
    <t>2022/23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</si>
  <si>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</si>
  <si>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</si>
  <si>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</si>
  <si>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</si>
  <si>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</si>
  <si>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</si>
  <si>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2019/20- 2020/21</t>
  </si>
  <si>
    <t>2019/20- 2022/23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</si>
  <si>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</si>
  <si>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</si>
  <si>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</si>
  <si>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</si>
  <si>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</si>
  <si>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</si>
  <si>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</si>
  <si>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</si>
  <si>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</si>
  <si>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</si>
  <si>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</si>
  <si>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</si>
  <si>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</si>
  <si>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</si>
  <si>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</si>
  <si>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</si>
  <si>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</si>
  <si>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</si>
  <si>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</si>
  <si>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</si>
  <si>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</si>
  <si>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</si>
  <si>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</si>
  <si>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</si>
  <si>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and Adopted Budget Estimates, Preliminary Outcome = Actuals</t>
  </si>
  <si>
    <t>Gauteng: City of Johannesburg(JHB)</t>
  </si>
  <si>
    <t>Gauteng: City of Tshwane(TSH)</t>
  </si>
  <si>
    <t>Gauteng: Emfuleni(GT421)</t>
  </si>
  <si>
    <t>Gauteng: Midvaal(GT422)</t>
  </si>
  <si>
    <t>Gauteng: Lesedi(GT423)</t>
  </si>
  <si>
    <t>Gauteng: Sedibeng(DC42)</t>
  </si>
  <si>
    <t>Gauteng: Mogale City(GT481)</t>
  </si>
  <si>
    <t>Gauteng: Merafong City(GT484)</t>
  </si>
  <si>
    <t>Gauteng: Rand West City(GT485)</t>
  </si>
  <si>
    <t>Gauteng: West Rand(DC48)</t>
  </si>
  <si>
    <t>CONSOLIDATION FOR GAUTENG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</si>
</sst>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1" sqref="B1:J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29279761652</v>
      </c>
      <c r="D8" s="43">
        <v>29182432220</v>
      </c>
      <c r="E8" s="43">
        <v>28465470830</v>
      </c>
      <c r="F8" s="43">
        <v>30566791449</v>
      </c>
      <c r="G8" s="44">
        <v>32010742950</v>
      </c>
      <c r="H8" s="45">
        <v>33539542633</v>
      </c>
      <c r="I8" s="22">
        <f>IF($E8=0,0,(($F8/$E8)-1)*100)</f>
        <v>7.381998462450867</v>
      </c>
      <c r="J8" s="23">
        <f>IF($E8=0,0,((($H8/$E8)^(1/3))-1)*100)</f>
        <v>5.620022287084558</v>
      </c>
      <c r="K8" s="2"/>
    </row>
    <row r="9" spans="1:11" ht="12.75">
      <c r="A9" s="5"/>
      <c r="B9" s="21" t="s">
        <v>17</v>
      </c>
      <c r="C9" s="43">
        <v>89127291485</v>
      </c>
      <c r="D9" s="43">
        <v>88573360549</v>
      </c>
      <c r="E9" s="43">
        <v>80675849246</v>
      </c>
      <c r="F9" s="43">
        <v>90116489566</v>
      </c>
      <c r="G9" s="44">
        <v>95500983361</v>
      </c>
      <c r="H9" s="45">
        <v>102020515495</v>
      </c>
      <c r="I9" s="22">
        <f>IF($E9=0,0,(($F9/$E9)-1)*100)</f>
        <v>11.701941049561459</v>
      </c>
      <c r="J9" s="23">
        <f>IF($E9=0,0,((($H9/$E9)^(1/3))-1)*100)</f>
        <v>8.13874438756319</v>
      </c>
      <c r="K9" s="2"/>
    </row>
    <row r="10" spans="1:11" ht="12.75">
      <c r="A10" s="5"/>
      <c r="B10" s="21" t="s">
        <v>18</v>
      </c>
      <c r="C10" s="43">
        <v>33789589281</v>
      </c>
      <c r="D10" s="43">
        <v>43002390611</v>
      </c>
      <c r="E10" s="43">
        <v>37269421065</v>
      </c>
      <c r="F10" s="43">
        <v>43866648954</v>
      </c>
      <c r="G10" s="44">
        <v>47234753162</v>
      </c>
      <c r="H10" s="45">
        <v>50135103797</v>
      </c>
      <c r="I10" s="22">
        <f aca="true" t="shared" si="0" ref="I10:I33">IF($E10=0,0,(($F10/$E10)-1)*100)</f>
        <v>17.701449876278087</v>
      </c>
      <c r="J10" s="23">
        <f aca="true" t="shared" si="1" ref="J10:J33">IF($E10=0,0,((($H10/$E10)^(1/3))-1)*100)</f>
        <v>10.390006084910851</v>
      </c>
      <c r="K10" s="2"/>
    </row>
    <row r="11" spans="1:11" ht="12.75">
      <c r="A11" s="9"/>
      <c r="B11" s="24" t="s">
        <v>19</v>
      </c>
      <c r="C11" s="46">
        <v>152196642418</v>
      </c>
      <c r="D11" s="46">
        <v>160758183380</v>
      </c>
      <c r="E11" s="46">
        <v>146410741141</v>
      </c>
      <c r="F11" s="46">
        <v>164549929969</v>
      </c>
      <c r="G11" s="47">
        <v>174746479473</v>
      </c>
      <c r="H11" s="48">
        <v>185695161925</v>
      </c>
      <c r="I11" s="25">
        <f t="shared" si="0"/>
        <v>12.389247323412667</v>
      </c>
      <c r="J11" s="26">
        <f t="shared" si="1"/>
        <v>8.245341917733029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39142037169</v>
      </c>
      <c r="D13" s="43">
        <v>38861195569</v>
      </c>
      <c r="E13" s="43">
        <v>36378585880</v>
      </c>
      <c r="F13" s="43">
        <v>41545661893</v>
      </c>
      <c r="G13" s="44">
        <v>44131774268</v>
      </c>
      <c r="H13" s="45">
        <v>47315431477</v>
      </c>
      <c r="I13" s="22">
        <f t="shared" si="0"/>
        <v>14.203619761483699</v>
      </c>
      <c r="J13" s="23">
        <f t="shared" si="1"/>
        <v>9.15718582159506</v>
      </c>
      <c r="K13" s="2"/>
    </row>
    <row r="14" spans="1:11" ht="12.75">
      <c r="A14" s="5"/>
      <c r="B14" s="21" t="s">
        <v>22</v>
      </c>
      <c r="C14" s="43">
        <v>9110995680</v>
      </c>
      <c r="D14" s="43">
        <v>11665784576</v>
      </c>
      <c r="E14" s="43">
        <v>10911295007</v>
      </c>
      <c r="F14" s="43">
        <v>12875550906</v>
      </c>
      <c r="G14" s="44">
        <v>13864271234</v>
      </c>
      <c r="H14" s="45">
        <v>14751166724</v>
      </c>
      <c r="I14" s="22">
        <f t="shared" si="0"/>
        <v>18.002041900066466</v>
      </c>
      <c r="J14" s="23">
        <f t="shared" si="1"/>
        <v>10.573237242390764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51712692225</v>
      </c>
      <c r="D16" s="43">
        <v>49489003929</v>
      </c>
      <c r="E16" s="43">
        <v>49022364690</v>
      </c>
      <c r="F16" s="43">
        <v>53912654858</v>
      </c>
      <c r="G16" s="44">
        <v>56298989529</v>
      </c>
      <c r="H16" s="45">
        <v>60583754567</v>
      </c>
      <c r="I16" s="22">
        <f t="shared" si="0"/>
        <v>9.975630916469358</v>
      </c>
      <c r="J16" s="23">
        <f t="shared" si="1"/>
        <v>7.313405236581216</v>
      </c>
      <c r="K16" s="2"/>
    </row>
    <row r="17" spans="1:11" ht="12.75">
      <c r="A17" s="5"/>
      <c r="B17" s="21" t="s">
        <v>24</v>
      </c>
      <c r="C17" s="43">
        <v>46309769842</v>
      </c>
      <c r="D17" s="43">
        <v>55213875900</v>
      </c>
      <c r="E17" s="43">
        <v>45694531596</v>
      </c>
      <c r="F17" s="43">
        <v>56327411959</v>
      </c>
      <c r="G17" s="44">
        <v>59342503993</v>
      </c>
      <c r="H17" s="45">
        <v>61520732490</v>
      </c>
      <c r="I17" s="29">
        <f t="shared" si="0"/>
        <v>23.269481033329555</v>
      </c>
      <c r="J17" s="30">
        <f t="shared" si="1"/>
        <v>10.421189857287727</v>
      </c>
      <c r="K17" s="2"/>
    </row>
    <row r="18" spans="1:11" ht="12.75">
      <c r="A18" s="5"/>
      <c r="B18" s="24" t="s">
        <v>25</v>
      </c>
      <c r="C18" s="46">
        <v>146275494916</v>
      </c>
      <c r="D18" s="46">
        <v>155229859974</v>
      </c>
      <c r="E18" s="46">
        <v>142006777173</v>
      </c>
      <c r="F18" s="46">
        <v>164661279616</v>
      </c>
      <c r="G18" s="47">
        <v>173637539024</v>
      </c>
      <c r="H18" s="48">
        <v>184171085258</v>
      </c>
      <c r="I18" s="25">
        <f t="shared" si="0"/>
        <v>15.953113572460786</v>
      </c>
      <c r="J18" s="26">
        <f t="shared" si="1"/>
        <v>9.052960157921586</v>
      </c>
      <c r="K18" s="2"/>
    </row>
    <row r="19" spans="1:11" ht="23.25" customHeight="1">
      <c r="A19" s="31"/>
      <c r="B19" s="32" t="s">
        <v>26</v>
      </c>
      <c r="C19" s="52">
        <v>5921147502</v>
      </c>
      <c r="D19" s="52">
        <v>5528323406</v>
      </c>
      <c r="E19" s="52">
        <v>4403963968</v>
      </c>
      <c r="F19" s="53">
        <v>-111349647</v>
      </c>
      <c r="G19" s="54">
        <v>1108940449</v>
      </c>
      <c r="H19" s="55">
        <v>1524076667</v>
      </c>
      <c r="I19" s="33">
        <f t="shared" si="0"/>
        <v>-102.52839595893806</v>
      </c>
      <c r="J19" s="34">
        <f t="shared" si="1"/>
        <v>-29.791824731087658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8663238312</v>
      </c>
      <c r="D22" s="43">
        <v>5934845287</v>
      </c>
      <c r="E22" s="43">
        <v>4009615431</v>
      </c>
      <c r="F22" s="43">
        <v>5727190259</v>
      </c>
      <c r="G22" s="44">
        <v>5458243900</v>
      </c>
      <c r="H22" s="45">
        <v>5481346437</v>
      </c>
      <c r="I22" s="38">
        <f t="shared" si="0"/>
        <v>42.836398092463355</v>
      </c>
      <c r="J22" s="23">
        <f t="shared" si="1"/>
        <v>10.984290570042997</v>
      </c>
      <c r="K22" s="2"/>
    </row>
    <row r="23" spans="1:11" ht="12.75">
      <c r="A23" s="9"/>
      <c r="B23" s="21" t="s">
        <v>29</v>
      </c>
      <c r="C23" s="43">
        <v>3670400339</v>
      </c>
      <c r="D23" s="43">
        <v>2787617167</v>
      </c>
      <c r="E23" s="43">
        <v>1555151746</v>
      </c>
      <c r="F23" s="43">
        <v>2775546523</v>
      </c>
      <c r="G23" s="44">
        <v>2920820844</v>
      </c>
      <c r="H23" s="45">
        <v>3033110801</v>
      </c>
      <c r="I23" s="38">
        <f t="shared" si="0"/>
        <v>78.47432124478996</v>
      </c>
      <c r="J23" s="23">
        <f t="shared" si="1"/>
        <v>24.94105470219372</v>
      </c>
      <c r="K23" s="2"/>
    </row>
    <row r="24" spans="1:11" ht="12.75">
      <c r="A24" s="9"/>
      <c r="B24" s="21" t="s">
        <v>30</v>
      </c>
      <c r="C24" s="43">
        <v>7803363186</v>
      </c>
      <c r="D24" s="43">
        <v>6394287239</v>
      </c>
      <c r="E24" s="43">
        <v>3643866422</v>
      </c>
      <c r="F24" s="43">
        <v>6918619125</v>
      </c>
      <c r="G24" s="44">
        <v>5848845756</v>
      </c>
      <c r="H24" s="45">
        <v>6462714004</v>
      </c>
      <c r="I24" s="38">
        <f t="shared" si="0"/>
        <v>89.87027304921334</v>
      </c>
      <c r="J24" s="23">
        <f t="shared" si="1"/>
        <v>21.0461079048708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20137001837</v>
      </c>
      <c r="D26" s="46">
        <v>15116749693</v>
      </c>
      <c r="E26" s="46">
        <v>9208633599</v>
      </c>
      <c r="F26" s="46">
        <v>15421355907</v>
      </c>
      <c r="G26" s="47">
        <v>14227910500</v>
      </c>
      <c r="H26" s="48">
        <v>14977171242</v>
      </c>
      <c r="I26" s="25">
        <f t="shared" si="0"/>
        <v>67.46627761011865</v>
      </c>
      <c r="J26" s="26">
        <f t="shared" si="1"/>
        <v>17.60114062777327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3809364845</v>
      </c>
      <c r="D28" s="43">
        <v>2384467309</v>
      </c>
      <c r="E28" s="43">
        <v>1761441847</v>
      </c>
      <c r="F28" s="43">
        <v>2343123349</v>
      </c>
      <c r="G28" s="44">
        <v>2092963382</v>
      </c>
      <c r="H28" s="45">
        <v>1897972087</v>
      </c>
      <c r="I28" s="38">
        <f t="shared" si="0"/>
        <v>33.02303184125499</v>
      </c>
      <c r="J28" s="23">
        <f t="shared" si="1"/>
        <v>2.51966312358447</v>
      </c>
      <c r="K28" s="2"/>
    </row>
    <row r="29" spans="1:11" ht="12.75">
      <c r="A29" s="9"/>
      <c r="B29" s="21" t="s">
        <v>35</v>
      </c>
      <c r="C29" s="43">
        <v>2499410105</v>
      </c>
      <c r="D29" s="43">
        <v>1488932409</v>
      </c>
      <c r="E29" s="43">
        <v>10653783264</v>
      </c>
      <c r="F29" s="43">
        <v>1651830879</v>
      </c>
      <c r="G29" s="44">
        <v>1548514942</v>
      </c>
      <c r="H29" s="45">
        <v>1646243216</v>
      </c>
      <c r="I29" s="38">
        <f t="shared" si="0"/>
        <v>-84.4953587090356</v>
      </c>
      <c r="J29" s="23">
        <f t="shared" si="1"/>
        <v>-46.338429330434</v>
      </c>
      <c r="K29" s="2"/>
    </row>
    <row r="30" spans="1:11" ht="12.75">
      <c r="A30" s="9"/>
      <c r="B30" s="21" t="s">
        <v>36</v>
      </c>
      <c r="C30" s="43">
        <v>417909350</v>
      </c>
      <c r="D30" s="43">
        <v>1009283282</v>
      </c>
      <c r="E30" s="43">
        <v>60618634</v>
      </c>
      <c r="F30" s="43">
        <v>531133588</v>
      </c>
      <c r="G30" s="44">
        <v>560825266</v>
      </c>
      <c r="H30" s="45">
        <v>589282001</v>
      </c>
      <c r="I30" s="38">
        <f t="shared" si="0"/>
        <v>776.1886452274725</v>
      </c>
      <c r="J30" s="23">
        <f t="shared" si="1"/>
        <v>113.42191390228331</v>
      </c>
      <c r="K30" s="2"/>
    </row>
    <row r="31" spans="1:11" ht="12.75">
      <c r="A31" s="9"/>
      <c r="B31" s="21" t="s">
        <v>37</v>
      </c>
      <c r="C31" s="43">
        <v>4486461360</v>
      </c>
      <c r="D31" s="43">
        <v>3361874570</v>
      </c>
      <c r="E31" s="43">
        <v>2312833317</v>
      </c>
      <c r="F31" s="43">
        <v>3648403231</v>
      </c>
      <c r="G31" s="44">
        <v>3399451058</v>
      </c>
      <c r="H31" s="45">
        <v>4191433318</v>
      </c>
      <c r="I31" s="38">
        <f t="shared" si="0"/>
        <v>57.74605131217936</v>
      </c>
      <c r="J31" s="23">
        <f t="shared" si="1"/>
        <v>21.919379069383147</v>
      </c>
      <c r="K31" s="2"/>
    </row>
    <row r="32" spans="1:11" ht="12.75">
      <c r="A32" s="9"/>
      <c r="B32" s="21" t="s">
        <v>31</v>
      </c>
      <c r="C32" s="43">
        <v>9824073922</v>
      </c>
      <c r="D32" s="43">
        <v>6940467867</v>
      </c>
      <c r="E32" s="43">
        <v>4883954803</v>
      </c>
      <c r="F32" s="43">
        <v>7249474860</v>
      </c>
      <c r="G32" s="44">
        <v>6627703452</v>
      </c>
      <c r="H32" s="45">
        <v>6653793476</v>
      </c>
      <c r="I32" s="38">
        <f t="shared" si="0"/>
        <v>48.43451981879448</v>
      </c>
      <c r="J32" s="23">
        <f t="shared" si="1"/>
        <v>10.857707565352692</v>
      </c>
      <c r="K32" s="2"/>
    </row>
    <row r="33" spans="1:11" ht="13.5" thickBot="1">
      <c r="A33" s="9"/>
      <c r="B33" s="39" t="s">
        <v>38</v>
      </c>
      <c r="C33" s="59">
        <v>21037219582</v>
      </c>
      <c r="D33" s="59">
        <v>15185025437</v>
      </c>
      <c r="E33" s="59">
        <v>19672631865</v>
      </c>
      <c r="F33" s="59">
        <v>15423965907</v>
      </c>
      <c r="G33" s="60">
        <v>14229458100</v>
      </c>
      <c r="H33" s="61">
        <v>14978724098</v>
      </c>
      <c r="I33" s="40">
        <f t="shared" si="0"/>
        <v>-21.596835579274433</v>
      </c>
      <c r="J33" s="41">
        <f t="shared" si="1"/>
        <v>-8.685982197752907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536695725</v>
      </c>
      <c r="D8" s="43">
        <v>515992152</v>
      </c>
      <c r="E8" s="43">
        <v>492793753</v>
      </c>
      <c r="F8" s="43">
        <v>569239508</v>
      </c>
      <c r="G8" s="44">
        <v>603393877</v>
      </c>
      <c r="H8" s="45">
        <v>639597510</v>
      </c>
      <c r="I8" s="22">
        <f>IF($E8=0,0,(($F8/$E8)-1)*100)</f>
        <v>15.512728100674611</v>
      </c>
      <c r="J8" s="23">
        <f>IF($E8=0,0,((($H8/$E8)^(1/3))-1)*100)</f>
        <v>9.080517634165775</v>
      </c>
      <c r="K8" s="2"/>
    </row>
    <row r="9" spans="1:11" ht="12.75">
      <c r="A9" s="5"/>
      <c r="B9" s="21" t="s">
        <v>17</v>
      </c>
      <c r="C9" s="43">
        <v>748458974</v>
      </c>
      <c r="D9" s="43">
        <v>722599822</v>
      </c>
      <c r="E9" s="43">
        <v>658192146</v>
      </c>
      <c r="F9" s="43">
        <v>738664788</v>
      </c>
      <c r="G9" s="44">
        <v>761982519</v>
      </c>
      <c r="H9" s="45">
        <v>805085420</v>
      </c>
      <c r="I9" s="22">
        <f>IF($E9=0,0,(($F9/$E9)-1)*100)</f>
        <v>12.226314532777781</v>
      </c>
      <c r="J9" s="23">
        <f>IF($E9=0,0,((($H9/$E9)^(1/3))-1)*100)</f>
        <v>6.945641201635455</v>
      </c>
      <c r="K9" s="2"/>
    </row>
    <row r="10" spans="1:11" ht="12.75">
      <c r="A10" s="5"/>
      <c r="B10" s="21" t="s">
        <v>18</v>
      </c>
      <c r="C10" s="43">
        <v>389570278</v>
      </c>
      <c r="D10" s="43">
        <v>417629669</v>
      </c>
      <c r="E10" s="43">
        <v>393156544</v>
      </c>
      <c r="F10" s="43">
        <v>504850903</v>
      </c>
      <c r="G10" s="44">
        <v>483634805</v>
      </c>
      <c r="H10" s="45">
        <v>521605544</v>
      </c>
      <c r="I10" s="22">
        <f aca="true" t="shared" si="0" ref="I10:I33">IF($E10=0,0,(($F10/$E10)-1)*100)</f>
        <v>28.409640054217178</v>
      </c>
      <c r="J10" s="23">
        <f aca="true" t="shared" si="1" ref="J10:J33">IF($E10=0,0,((($H10/$E10)^(1/3))-1)*100)</f>
        <v>9.881748949263836</v>
      </c>
      <c r="K10" s="2"/>
    </row>
    <row r="11" spans="1:11" ht="12.75">
      <c r="A11" s="9"/>
      <c r="B11" s="24" t="s">
        <v>19</v>
      </c>
      <c r="C11" s="46">
        <v>1674724977</v>
      </c>
      <c r="D11" s="46">
        <v>1656221643</v>
      </c>
      <c r="E11" s="46">
        <v>1544142443</v>
      </c>
      <c r="F11" s="46">
        <v>1812755199</v>
      </c>
      <c r="G11" s="47">
        <v>1849011201</v>
      </c>
      <c r="H11" s="48">
        <v>1966288474</v>
      </c>
      <c r="I11" s="25">
        <f t="shared" si="0"/>
        <v>17.395594377817392</v>
      </c>
      <c r="J11" s="26">
        <f t="shared" si="1"/>
        <v>8.389353119584374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369651370</v>
      </c>
      <c r="D13" s="43">
        <v>339651354</v>
      </c>
      <c r="E13" s="43">
        <v>326577369</v>
      </c>
      <c r="F13" s="43">
        <v>367438216</v>
      </c>
      <c r="G13" s="44">
        <v>415682353</v>
      </c>
      <c r="H13" s="45">
        <v>441387373</v>
      </c>
      <c r="I13" s="22">
        <f t="shared" si="0"/>
        <v>12.51184279091917</v>
      </c>
      <c r="J13" s="23">
        <f t="shared" si="1"/>
        <v>10.563371364520346</v>
      </c>
      <c r="K13" s="2"/>
    </row>
    <row r="14" spans="1:11" ht="12.75">
      <c r="A14" s="5"/>
      <c r="B14" s="21" t="s">
        <v>22</v>
      </c>
      <c r="C14" s="43">
        <v>323207412</v>
      </c>
      <c r="D14" s="43">
        <v>480244712</v>
      </c>
      <c r="E14" s="43">
        <v>224950881</v>
      </c>
      <c r="F14" s="43">
        <v>460920929</v>
      </c>
      <c r="G14" s="44">
        <v>500198682</v>
      </c>
      <c r="H14" s="45">
        <v>528009951</v>
      </c>
      <c r="I14" s="22">
        <f t="shared" si="0"/>
        <v>104.89847692572494</v>
      </c>
      <c r="J14" s="23">
        <f t="shared" si="1"/>
        <v>32.89790547798954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557254496</v>
      </c>
      <c r="D16" s="43">
        <v>563982407</v>
      </c>
      <c r="E16" s="43">
        <v>485862066</v>
      </c>
      <c r="F16" s="43">
        <v>324205005</v>
      </c>
      <c r="G16" s="44">
        <v>343657306</v>
      </c>
      <c r="H16" s="45">
        <v>364276744</v>
      </c>
      <c r="I16" s="22">
        <f t="shared" si="0"/>
        <v>-33.27221290002912</v>
      </c>
      <c r="J16" s="23">
        <f t="shared" si="1"/>
        <v>-9.153928598679418</v>
      </c>
      <c r="K16" s="2"/>
    </row>
    <row r="17" spans="1:11" ht="12.75">
      <c r="A17" s="5"/>
      <c r="B17" s="21" t="s">
        <v>24</v>
      </c>
      <c r="C17" s="43">
        <v>385786573</v>
      </c>
      <c r="D17" s="43">
        <v>265375754</v>
      </c>
      <c r="E17" s="43">
        <v>221835857</v>
      </c>
      <c r="F17" s="43">
        <v>639271807</v>
      </c>
      <c r="G17" s="44">
        <v>690443201</v>
      </c>
      <c r="H17" s="45">
        <v>721230989</v>
      </c>
      <c r="I17" s="29">
        <f t="shared" si="0"/>
        <v>188.1733438611775</v>
      </c>
      <c r="J17" s="30">
        <f t="shared" si="1"/>
        <v>48.14291215324562</v>
      </c>
      <c r="K17" s="2"/>
    </row>
    <row r="18" spans="1:11" ht="12.75">
      <c r="A18" s="5"/>
      <c r="B18" s="24" t="s">
        <v>25</v>
      </c>
      <c r="C18" s="46">
        <v>1635899851</v>
      </c>
      <c r="D18" s="46">
        <v>1649254227</v>
      </c>
      <c r="E18" s="46">
        <v>1259226173</v>
      </c>
      <c r="F18" s="46">
        <v>1791835957</v>
      </c>
      <c r="G18" s="47">
        <v>1949981542</v>
      </c>
      <c r="H18" s="48">
        <v>2054905057</v>
      </c>
      <c r="I18" s="25">
        <f t="shared" si="0"/>
        <v>42.29659416394611</v>
      </c>
      <c r="J18" s="26">
        <f t="shared" si="1"/>
        <v>17.73240245104244</v>
      </c>
      <c r="K18" s="2"/>
    </row>
    <row r="19" spans="1:11" ht="23.25" customHeight="1">
      <c r="A19" s="31"/>
      <c r="B19" s="32" t="s">
        <v>26</v>
      </c>
      <c r="C19" s="52">
        <v>38825126</v>
      </c>
      <c r="D19" s="52">
        <v>6967416</v>
      </c>
      <c r="E19" s="52">
        <v>284916270</v>
      </c>
      <c r="F19" s="53">
        <v>20919242</v>
      </c>
      <c r="G19" s="54">
        <v>-100970341</v>
      </c>
      <c r="H19" s="55">
        <v>-88616583</v>
      </c>
      <c r="I19" s="33">
        <f t="shared" si="0"/>
        <v>-92.65775801431066</v>
      </c>
      <c r="J19" s="34">
        <f t="shared" si="1"/>
        <v>-167.75363235993578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2785000</v>
      </c>
      <c r="E23" s="43">
        <v>0</v>
      </c>
      <c r="F23" s="43">
        <v>2000000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81346250</v>
      </c>
      <c r="D24" s="43">
        <v>263258219</v>
      </c>
      <c r="E24" s="43">
        <v>0</v>
      </c>
      <c r="F24" s="43">
        <v>172146089</v>
      </c>
      <c r="G24" s="44">
        <v>127959200</v>
      </c>
      <c r="H24" s="45">
        <v>133842600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81346250</v>
      </c>
      <c r="D26" s="46">
        <v>266043219</v>
      </c>
      <c r="E26" s="46">
        <v>0</v>
      </c>
      <c r="F26" s="46">
        <v>174146089</v>
      </c>
      <c r="G26" s="47">
        <v>127959200</v>
      </c>
      <c r="H26" s="48">
        <v>133842600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92169261</v>
      </c>
      <c r="D28" s="43">
        <v>187021029</v>
      </c>
      <c r="E28" s="43">
        <v>0</v>
      </c>
      <c r="F28" s="43">
        <v>100597789</v>
      </c>
      <c r="G28" s="44">
        <v>61500000</v>
      </c>
      <c r="H28" s="45">
        <v>65420000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15600000</v>
      </c>
      <c r="D29" s="43">
        <v>15600000</v>
      </c>
      <c r="E29" s="43">
        <v>0</v>
      </c>
      <c r="F29" s="43">
        <v>26773000</v>
      </c>
      <c r="G29" s="44">
        <v>20000000</v>
      </c>
      <c r="H29" s="45">
        <v>20000000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30790000</v>
      </c>
      <c r="D31" s="43">
        <v>45428528</v>
      </c>
      <c r="E31" s="43">
        <v>0</v>
      </c>
      <c r="F31" s="43">
        <v>37351300</v>
      </c>
      <c r="G31" s="44">
        <v>37050000</v>
      </c>
      <c r="H31" s="45">
        <v>39650000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24730989</v>
      </c>
      <c r="D32" s="43">
        <v>17993662</v>
      </c>
      <c r="E32" s="43">
        <v>0</v>
      </c>
      <c r="F32" s="43">
        <v>11884000</v>
      </c>
      <c r="G32" s="44">
        <v>10956800</v>
      </c>
      <c r="H32" s="45">
        <v>10325456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163290250</v>
      </c>
      <c r="D33" s="59">
        <v>266043219</v>
      </c>
      <c r="E33" s="59">
        <v>0</v>
      </c>
      <c r="F33" s="59">
        <v>176606089</v>
      </c>
      <c r="G33" s="60">
        <v>129506800</v>
      </c>
      <c r="H33" s="61">
        <v>135395456</v>
      </c>
      <c r="I33" s="40">
        <f t="shared" si="0"/>
        <v>0</v>
      </c>
      <c r="J33" s="41">
        <f t="shared" si="1"/>
        <v>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288520032</v>
      </c>
      <c r="D8" s="43">
        <v>224520003</v>
      </c>
      <c r="E8" s="43">
        <v>240250445</v>
      </c>
      <c r="F8" s="43">
        <v>250220360</v>
      </c>
      <c r="G8" s="44">
        <v>266234464</v>
      </c>
      <c r="H8" s="45">
        <v>292857910</v>
      </c>
      <c r="I8" s="22">
        <f>IF($E8=0,0,(($F8/$E8)-1)*100)</f>
        <v>4.149800846362628</v>
      </c>
      <c r="J8" s="23">
        <f>IF($E8=0,0,((($H8/$E8)^(1/3))-1)*100)</f>
        <v>6.822872632428756</v>
      </c>
      <c r="K8" s="2"/>
    </row>
    <row r="9" spans="1:11" ht="12.75">
      <c r="A9" s="5"/>
      <c r="B9" s="21" t="s">
        <v>17</v>
      </c>
      <c r="C9" s="43">
        <v>1290959112</v>
      </c>
      <c r="D9" s="43">
        <v>1196864874</v>
      </c>
      <c r="E9" s="43">
        <v>1112323334</v>
      </c>
      <c r="F9" s="43">
        <v>1206207152</v>
      </c>
      <c r="G9" s="44">
        <v>1282108138</v>
      </c>
      <c r="H9" s="45">
        <v>1362786159</v>
      </c>
      <c r="I9" s="22">
        <f>IF($E9=0,0,(($F9/$E9)-1)*100)</f>
        <v>8.440335209222539</v>
      </c>
      <c r="J9" s="23">
        <f>IF($E9=0,0,((($H9/$E9)^(1/3))-1)*100)</f>
        <v>7.003723075793289</v>
      </c>
      <c r="K9" s="2"/>
    </row>
    <row r="10" spans="1:11" ht="12.75">
      <c r="A10" s="5"/>
      <c r="B10" s="21" t="s">
        <v>18</v>
      </c>
      <c r="C10" s="43">
        <v>445084980</v>
      </c>
      <c r="D10" s="43">
        <v>436777781</v>
      </c>
      <c r="E10" s="43">
        <v>414007829</v>
      </c>
      <c r="F10" s="43">
        <v>537251397</v>
      </c>
      <c r="G10" s="44">
        <v>496027672</v>
      </c>
      <c r="H10" s="45">
        <v>539624932</v>
      </c>
      <c r="I10" s="22">
        <f aca="true" t="shared" si="0" ref="I10:I33">IF($E10=0,0,(($F10/$E10)-1)*100)</f>
        <v>29.768414838358037</v>
      </c>
      <c r="J10" s="23">
        <f aca="true" t="shared" si="1" ref="J10:J33">IF($E10=0,0,((($H10/$E10)^(1/3))-1)*100)</f>
        <v>9.234833497504757</v>
      </c>
      <c r="K10" s="2"/>
    </row>
    <row r="11" spans="1:11" ht="12.75">
      <c r="A11" s="9"/>
      <c r="B11" s="24" t="s">
        <v>19</v>
      </c>
      <c r="C11" s="46">
        <v>2024564124</v>
      </c>
      <c r="D11" s="46">
        <v>1858162658</v>
      </c>
      <c r="E11" s="46">
        <v>1766581608</v>
      </c>
      <c r="F11" s="46">
        <v>1993678909</v>
      </c>
      <c r="G11" s="47">
        <v>2044370274</v>
      </c>
      <c r="H11" s="48">
        <v>2195269001</v>
      </c>
      <c r="I11" s="25">
        <f t="shared" si="0"/>
        <v>12.855183138530668</v>
      </c>
      <c r="J11" s="26">
        <f t="shared" si="1"/>
        <v>7.5106151339783045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546658920</v>
      </c>
      <c r="D13" s="43">
        <v>547462902</v>
      </c>
      <c r="E13" s="43">
        <v>532238251</v>
      </c>
      <c r="F13" s="43">
        <v>570308407</v>
      </c>
      <c r="G13" s="44">
        <v>606088188</v>
      </c>
      <c r="H13" s="45">
        <v>644863259</v>
      </c>
      <c r="I13" s="22">
        <f t="shared" si="0"/>
        <v>7.152841030961521</v>
      </c>
      <c r="J13" s="23">
        <f t="shared" si="1"/>
        <v>6.607358717741363</v>
      </c>
      <c r="K13" s="2"/>
    </row>
    <row r="14" spans="1:11" ht="12.75">
      <c r="A14" s="5"/>
      <c r="B14" s="21" t="s">
        <v>22</v>
      </c>
      <c r="C14" s="43">
        <v>121918080</v>
      </c>
      <c r="D14" s="43">
        <v>101918058</v>
      </c>
      <c r="E14" s="43">
        <v>21928471</v>
      </c>
      <c r="F14" s="43">
        <v>237476863</v>
      </c>
      <c r="G14" s="44">
        <v>252675384</v>
      </c>
      <c r="H14" s="45">
        <v>268846611</v>
      </c>
      <c r="I14" s="22">
        <f t="shared" si="0"/>
        <v>982.9613382529042</v>
      </c>
      <c r="J14" s="23">
        <f t="shared" si="1"/>
        <v>130.58554136722566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849042696</v>
      </c>
      <c r="D16" s="43">
        <v>794042690</v>
      </c>
      <c r="E16" s="43">
        <v>851670140</v>
      </c>
      <c r="F16" s="43">
        <v>810593467</v>
      </c>
      <c r="G16" s="44">
        <v>862471450</v>
      </c>
      <c r="H16" s="45">
        <v>917669623</v>
      </c>
      <c r="I16" s="22">
        <f t="shared" si="0"/>
        <v>-4.823073050324389</v>
      </c>
      <c r="J16" s="23">
        <f t="shared" si="1"/>
        <v>2.5191456457300365</v>
      </c>
      <c r="K16" s="2"/>
    </row>
    <row r="17" spans="1:11" ht="12.75">
      <c r="A17" s="5"/>
      <c r="B17" s="21" t="s">
        <v>24</v>
      </c>
      <c r="C17" s="43">
        <v>575826216</v>
      </c>
      <c r="D17" s="43">
        <v>493672047</v>
      </c>
      <c r="E17" s="43">
        <v>554629514</v>
      </c>
      <c r="F17" s="43">
        <v>464294159</v>
      </c>
      <c r="G17" s="44">
        <v>497580609</v>
      </c>
      <c r="H17" s="45">
        <v>529362835</v>
      </c>
      <c r="I17" s="29">
        <f t="shared" si="0"/>
        <v>-16.287513145216426</v>
      </c>
      <c r="J17" s="30">
        <f t="shared" si="1"/>
        <v>-1.5421932807470173</v>
      </c>
      <c r="K17" s="2"/>
    </row>
    <row r="18" spans="1:11" ht="12.75">
      <c r="A18" s="5"/>
      <c r="B18" s="24" t="s">
        <v>25</v>
      </c>
      <c r="C18" s="46">
        <v>2093445912</v>
      </c>
      <c r="D18" s="46">
        <v>1937095697</v>
      </c>
      <c r="E18" s="46">
        <v>1960466376</v>
      </c>
      <c r="F18" s="46">
        <v>2082672896</v>
      </c>
      <c r="G18" s="47">
        <v>2218815631</v>
      </c>
      <c r="H18" s="48">
        <v>2360742328</v>
      </c>
      <c r="I18" s="25">
        <f t="shared" si="0"/>
        <v>6.233543278071507</v>
      </c>
      <c r="J18" s="26">
        <f t="shared" si="1"/>
        <v>6.3889190421035025</v>
      </c>
      <c r="K18" s="2"/>
    </row>
    <row r="19" spans="1:11" ht="23.25" customHeight="1">
      <c r="A19" s="31"/>
      <c r="B19" s="32" t="s">
        <v>26</v>
      </c>
      <c r="C19" s="52">
        <v>-68881788</v>
      </c>
      <c r="D19" s="52">
        <v>-78933039</v>
      </c>
      <c r="E19" s="52">
        <v>-193884768</v>
      </c>
      <c r="F19" s="53">
        <v>-88993987</v>
      </c>
      <c r="G19" s="54">
        <v>-174445357</v>
      </c>
      <c r="H19" s="55">
        <v>-165473327</v>
      </c>
      <c r="I19" s="33">
        <f t="shared" si="0"/>
        <v>-54.09954690200316</v>
      </c>
      <c r="J19" s="34">
        <f t="shared" si="1"/>
        <v>-5.144736270804695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61584000</v>
      </c>
      <c r="G23" s="44">
        <v>42000000</v>
      </c>
      <c r="H23" s="45">
        <v>42000000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206088324</v>
      </c>
      <c r="D24" s="43">
        <v>173727593</v>
      </c>
      <c r="E24" s="43">
        <v>161759647</v>
      </c>
      <c r="F24" s="43">
        <v>133067300</v>
      </c>
      <c r="G24" s="44">
        <v>158623450</v>
      </c>
      <c r="H24" s="45">
        <v>194557100</v>
      </c>
      <c r="I24" s="38">
        <f t="shared" si="0"/>
        <v>-17.73764194725277</v>
      </c>
      <c r="J24" s="23">
        <f t="shared" si="1"/>
        <v>6.347095027038674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206088324</v>
      </c>
      <c r="D26" s="46">
        <v>173727593</v>
      </c>
      <c r="E26" s="46">
        <v>161759647</v>
      </c>
      <c r="F26" s="46">
        <v>194651300</v>
      </c>
      <c r="G26" s="47">
        <v>200623450</v>
      </c>
      <c r="H26" s="48">
        <v>236557100</v>
      </c>
      <c r="I26" s="25">
        <f t="shared" si="0"/>
        <v>20.333657750872813</v>
      </c>
      <c r="J26" s="26">
        <f t="shared" si="1"/>
        <v>13.506813632140634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78761760</v>
      </c>
      <c r="D28" s="43">
        <v>74664496</v>
      </c>
      <c r="E28" s="43">
        <v>48520228</v>
      </c>
      <c r="F28" s="43">
        <v>38460000</v>
      </c>
      <c r="G28" s="44">
        <v>67000000</v>
      </c>
      <c r="H28" s="45">
        <v>98360000</v>
      </c>
      <c r="I28" s="38">
        <f t="shared" si="0"/>
        <v>-20.73409053230335</v>
      </c>
      <c r="J28" s="23">
        <f t="shared" si="1"/>
        <v>26.560610868468814</v>
      </c>
      <c r="K28" s="2"/>
    </row>
    <row r="29" spans="1:11" ht="12.75">
      <c r="A29" s="9"/>
      <c r="B29" s="21" t="s">
        <v>35</v>
      </c>
      <c r="C29" s="43">
        <v>169400016</v>
      </c>
      <c r="D29" s="43">
        <v>32776801</v>
      </c>
      <c r="E29" s="43">
        <v>58661313</v>
      </c>
      <c r="F29" s="43">
        <v>46884000</v>
      </c>
      <c r="G29" s="44">
        <v>47000000</v>
      </c>
      <c r="H29" s="45">
        <v>49000000</v>
      </c>
      <c r="I29" s="38">
        <f t="shared" si="0"/>
        <v>-20.076797462750285</v>
      </c>
      <c r="J29" s="23">
        <f t="shared" si="1"/>
        <v>-5.8222956062414895</v>
      </c>
      <c r="K29" s="2"/>
    </row>
    <row r="30" spans="1:11" ht="12.75">
      <c r="A30" s="9"/>
      <c r="B30" s="21" t="s">
        <v>36</v>
      </c>
      <c r="C30" s="43">
        <v>0</v>
      </c>
      <c r="D30" s="43">
        <v>5953708</v>
      </c>
      <c r="E30" s="43">
        <v>8241781</v>
      </c>
      <c r="F30" s="43">
        <v>5000000</v>
      </c>
      <c r="G30" s="44">
        <v>10000000</v>
      </c>
      <c r="H30" s="45">
        <v>15000000</v>
      </c>
      <c r="I30" s="38">
        <f t="shared" si="0"/>
        <v>-39.33350085375964</v>
      </c>
      <c r="J30" s="23">
        <f t="shared" si="1"/>
        <v>22.09280259514099</v>
      </c>
      <c r="K30" s="2"/>
    </row>
    <row r="31" spans="1:11" ht="12.75">
      <c r="A31" s="9"/>
      <c r="B31" s="21" t="s">
        <v>37</v>
      </c>
      <c r="C31" s="43">
        <v>76300020</v>
      </c>
      <c r="D31" s="43">
        <v>81995924</v>
      </c>
      <c r="E31" s="43">
        <v>70868903</v>
      </c>
      <c r="F31" s="43">
        <v>86007300</v>
      </c>
      <c r="G31" s="44">
        <v>52500000</v>
      </c>
      <c r="H31" s="45">
        <v>58000000</v>
      </c>
      <c r="I31" s="38">
        <f t="shared" si="0"/>
        <v>21.361127884256923</v>
      </c>
      <c r="J31" s="23">
        <f t="shared" si="1"/>
        <v>-6.461422484352064</v>
      </c>
      <c r="K31" s="2"/>
    </row>
    <row r="32" spans="1:11" ht="12.75">
      <c r="A32" s="9"/>
      <c r="B32" s="21" t="s">
        <v>31</v>
      </c>
      <c r="C32" s="43">
        <v>73381572</v>
      </c>
      <c r="D32" s="43">
        <v>36323664</v>
      </c>
      <c r="E32" s="43">
        <v>55435338</v>
      </c>
      <c r="F32" s="43">
        <v>18300000</v>
      </c>
      <c r="G32" s="44">
        <v>24123450</v>
      </c>
      <c r="H32" s="45">
        <v>16197100</v>
      </c>
      <c r="I32" s="38">
        <f t="shared" si="0"/>
        <v>-66.98856602984904</v>
      </c>
      <c r="J32" s="23">
        <f t="shared" si="1"/>
        <v>-33.643492314815674</v>
      </c>
      <c r="K32" s="2"/>
    </row>
    <row r="33" spans="1:11" ht="13.5" thickBot="1">
      <c r="A33" s="9"/>
      <c r="B33" s="39" t="s">
        <v>38</v>
      </c>
      <c r="C33" s="59">
        <v>397843368</v>
      </c>
      <c r="D33" s="59">
        <v>231714593</v>
      </c>
      <c r="E33" s="59">
        <v>241727563</v>
      </c>
      <c r="F33" s="59">
        <v>194651300</v>
      </c>
      <c r="G33" s="60">
        <v>200623450</v>
      </c>
      <c r="H33" s="61">
        <v>236557100</v>
      </c>
      <c r="I33" s="40">
        <f t="shared" si="0"/>
        <v>-19.474925579752778</v>
      </c>
      <c r="J33" s="41">
        <f t="shared" si="1"/>
        <v>-0.7181324453286786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-8781382</v>
      </c>
      <c r="F9" s="43">
        <v>0</v>
      </c>
      <c r="G9" s="44">
        <v>0</v>
      </c>
      <c r="H9" s="45">
        <v>0</v>
      </c>
      <c r="I9" s="22">
        <f>IF($E9=0,0,(($F9/$E9)-1)*100)</f>
        <v>-100</v>
      </c>
      <c r="J9" s="23">
        <f>IF($E9=0,0,((($H9/$E9)^(1/3))-1)*100)</f>
        <v>-100</v>
      </c>
      <c r="K9" s="2"/>
    </row>
    <row r="10" spans="1:11" ht="12.75">
      <c r="A10" s="5"/>
      <c r="B10" s="21" t="s">
        <v>18</v>
      </c>
      <c r="C10" s="43">
        <v>227800768</v>
      </c>
      <c r="D10" s="43">
        <v>220246451</v>
      </c>
      <c r="E10" s="43">
        <v>238807304</v>
      </c>
      <c r="F10" s="43">
        <v>259342322</v>
      </c>
      <c r="G10" s="44">
        <v>245623699</v>
      </c>
      <c r="H10" s="45">
        <v>253126850</v>
      </c>
      <c r="I10" s="22">
        <f aca="true" t="shared" si="0" ref="I10:I33">IF($E10=0,0,(($F10/$E10)-1)*100)</f>
        <v>8.598990757837122</v>
      </c>
      <c r="J10" s="23">
        <f aca="true" t="shared" si="1" ref="J10:J33">IF($E10=0,0,((($H10/$E10)^(1/3))-1)*100)</f>
        <v>1.9600883178326534</v>
      </c>
      <c r="K10" s="2"/>
    </row>
    <row r="11" spans="1:11" ht="12.75">
      <c r="A11" s="9"/>
      <c r="B11" s="24" t="s">
        <v>19</v>
      </c>
      <c r="C11" s="46">
        <v>227800768</v>
      </c>
      <c r="D11" s="46">
        <v>220246451</v>
      </c>
      <c r="E11" s="46">
        <v>230025922</v>
      </c>
      <c r="F11" s="46">
        <v>259342322</v>
      </c>
      <c r="G11" s="47">
        <v>245623699</v>
      </c>
      <c r="H11" s="48">
        <v>253126850</v>
      </c>
      <c r="I11" s="25">
        <f t="shared" si="0"/>
        <v>12.744824472434901</v>
      </c>
      <c r="J11" s="26">
        <f t="shared" si="1"/>
        <v>3.2413824950207726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180353673</v>
      </c>
      <c r="D13" s="43">
        <v>185750520</v>
      </c>
      <c r="E13" s="43">
        <v>178930035</v>
      </c>
      <c r="F13" s="43">
        <v>189656002</v>
      </c>
      <c r="G13" s="44">
        <v>0</v>
      </c>
      <c r="H13" s="45">
        <v>211083523</v>
      </c>
      <c r="I13" s="22">
        <f t="shared" si="0"/>
        <v>5.99450338228571</v>
      </c>
      <c r="J13" s="23">
        <f t="shared" si="1"/>
        <v>5.663184569856661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101263216</v>
      </c>
      <c r="D17" s="43">
        <v>88815605</v>
      </c>
      <c r="E17" s="43">
        <v>81956879</v>
      </c>
      <c r="F17" s="43">
        <v>71139394</v>
      </c>
      <c r="G17" s="44">
        <v>67178828</v>
      </c>
      <c r="H17" s="45">
        <v>68155270</v>
      </c>
      <c r="I17" s="29">
        <f t="shared" si="0"/>
        <v>-13.198995779231659</v>
      </c>
      <c r="J17" s="30">
        <f t="shared" si="1"/>
        <v>-5.961720025172346</v>
      </c>
      <c r="K17" s="2"/>
    </row>
    <row r="18" spans="1:11" ht="12.75">
      <c r="A18" s="5"/>
      <c r="B18" s="24" t="s">
        <v>25</v>
      </c>
      <c r="C18" s="46">
        <v>281616889</v>
      </c>
      <c r="D18" s="46">
        <v>274566125</v>
      </c>
      <c r="E18" s="46">
        <v>260886914</v>
      </c>
      <c r="F18" s="46">
        <v>260795396</v>
      </c>
      <c r="G18" s="47">
        <v>67178828</v>
      </c>
      <c r="H18" s="48">
        <v>279238793</v>
      </c>
      <c r="I18" s="25">
        <f t="shared" si="0"/>
        <v>-0.03507956708016513</v>
      </c>
      <c r="J18" s="26">
        <f t="shared" si="1"/>
        <v>2.2918780434771246</v>
      </c>
      <c r="K18" s="2"/>
    </row>
    <row r="19" spans="1:11" ht="23.25" customHeight="1">
      <c r="A19" s="31"/>
      <c r="B19" s="32" t="s">
        <v>26</v>
      </c>
      <c r="C19" s="52">
        <v>-53816121</v>
      </c>
      <c r="D19" s="52">
        <v>-54319674</v>
      </c>
      <c r="E19" s="52">
        <v>-30860992</v>
      </c>
      <c r="F19" s="53">
        <v>-1453074</v>
      </c>
      <c r="G19" s="54">
        <v>178444871</v>
      </c>
      <c r="H19" s="55">
        <v>-26111943</v>
      </c>
      <c r="I19" s="33">
        <f t="shared" si="0"/>
        <v>-95.29155122427692</v>
      </c>
      <c r="J19" s="34">
        <f t="shared" si="1"/>
        <v>-5.41772215192905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4500000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12000000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12000000</v>
      </c>
      <c r="D26" s="46">
        <v>0</v>
      </c>
      <c r="E26" s="46">
        <v>0</v>
      </c>
      <c r="F26" s="46">
        <v>4500000</v>
      </c>
      <c r="G26" s="47">
        <v>0</v>
      </c>
      <c r="H26" s="48">
        <v>0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12000000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12738746</v>
      </c>
      <c r="D32" s="43">
        <v>12738746</v>
      </c>
      <c r="E32" s="43">
        <v>17999</v>
      </c>
      <c r="F32" s="43">
        <v>4650000</v>
      </c>
      <c r="G32" s="44">
        <v>0</v>
      </c>
      <c r="H32" s="45">
        <v>0</v>
      </c>
      <c r="I32" s="38">
        <f t="shared" si="0"/>
        <v>25734.76859825546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24738746</v>
      </c>
      <c r="D33" s="59">
        <v>12738746</v>
      </c>
      <c r="E33" s="59">
        <v>17999</v>
      </c>
      <c r="F33" s="59">
        <v>4650000</v>
      </c>
      <c r="G33" s="60">
        <v>0</v>
      </c>
      <c r="H33" s="61">
        <v>0</v>
      </c>
      <c r="I33" s="40">
        <f t="shared" si="0"/>
        <v>25734.76859825546</v>
      </c>
      <c r="J33" s="41">
        <f t="shared" si="1"/>
        <v>-100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6140478219</v>
      </c>
      <c r="D8" s="43">
        <v>6140478219</v>
      </c>
      <c r="E8" s="43">
        <v>5645964011</v>
      </c>
      <c r="F8" s="43">
        <v>6140478219</v>
      </c>
      <c r="G8" s="44">
        <v>6422940215</v>
      </c>
      <c r="H8" s="45">
        <v>6718395467</v>
      </c>
      <c r="I8" s="22">
        <f>IF($E8=0,0,(($F8/$E8)-1)*100)</f>
        <v>8.758720513211582</v>
      </c>
      <c r="J8" s="23">
        <f>IF($E8=0,0,((($H8/$E8)^(1/3))-1)*100)</f>
        <v>5.968263980958599</v>
      </c>
      <c r="K8" s="2"/>
    </row>
    <row r="9" spans="1:11" ht="12.75">
      <c r="A9" s="5"/>
      <c r="B9" s="21" t="s">
        <v>17</v>
      </c>
      <c r="C9" s="43">
        <v>23728239444</v>
      </c>
      <c r="D9" s="43">
        <v>22855235937</v>
      </c>
      <c r="E9" s="43">
        <v>22293941820</v>
      </c>
      <c r="F9" s="43">
        <v>25954543149</v>
      </c>
      <c r="G9" s="44">
        <v>28285905477</v>
      </c>
      <c r="H9" s="45">
        <v>30861400584</v>
      </c>
      <c r="I9" s="22">
        <f>IF($E9=0,0,(($F9/$E9)-1)*100)</f>
        <v>16.41971329500851</v>
      </c>
      <c r="J9" s="23">
        <f>IF($E9=0,0,((($H9/$E9)^(1/3))-1)*100)</f>
        <v>11.449020551036249</v>
      </c>
      <c r="K9" s="2"/>
    </row>
    <row r="10" spans="1:11" ht="12.75">
      <c r="A10" s="5"/>
      <c r="B10" s="21" t="s">
        <v>18</v>
      </c>
      <c r="C10" s="43">
        <v>8796343631</v>
      </c>
      <c r="D10" s="43">
        <v>10152844222</v>
      </c>
      <c r="E10" s="43">
        <v>7748322167</v>
      </c>
      <c r="F10" s="43">
        <v>9534437766</v>
      </c>
      <c r="G10" s="44">
        <v>10354646225</v>
      </c>
      <c r="H10" s="45">
        <v>11253079299</v>
      </c>
      <c r="I10" s="22">
        <f aca="true" t="shared" si="0" ref="I10:I33">IF($E10=0,0,(($F10/$E10)-1)*100)</f>
        <v>23.051643446203652</v>
      </c>
      <c r="J10" s="23">
        <f aca="true" t="shared" si="1" ref="J10:J33">IF($E10=0,0,((($H10/$E10)^(1/3))-1)*100)</f>
        <v>13.245573755263408</v>
      </c>
      <c r="K10" s="2"/>
    </row>
    <row r="11" spans="1:11" ht="12.75">
      <c r="A11" s="9"/>
      <c r="B11" s="24" t="s">
        <v>19</v>
      </c>
      <c r="C11" s="46">
        <v>38665061294</v>
      </c>
      <c r="D11" s="46">
        <v>39148558378</v>
      </c>
      <c r="E11" s="46">
        <v>35688227998</v>
      </c>
      <c r="F11" s="46">
        <v>41629459134</v>
      </c>
      <c r="G11" s="47">
        <v>45063491917</v>
      </c>
      <c r="H11" s="48">
        <v>48832875350</v>
      </c>
      <c r="I11" s="25">
        <f t="shared" si="0"/>
        <v>16.64759353233496</v>
      </c>
      <c r="J11" s="26">
        <f t="shared" si="1"/>
        <v>11.018606225676786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9628450297</v>
      </c>
      <c r="D13" s="43">
        <v>9311903128</v>
      </c>
      <c r="E13" s="43">
        <v>9212890310</v>
      </c>
      <c r="F13" s="43">
        <v>9754167674</v>
      </c>
      <c r="G13" s="44">
        <v>10589143831</v>
      </c>
      <c r="H13" s="45">
        <v>11484774776</v>
      </c>
      <c r="I13" s="22">
        <f t="shared" si="0"/>
        <v>5.875217719812409</v>
      </c>
      <c r="J13" s="23">
        <f t="shared" si="1"/>
        <v>7.623933489663015</v>
      </c>
      <c r="K13" s="2"/>
    </row>
    <row r="14" spans="1:11" ht="12.75">
      <c r="A14" s="5"/>
      <c r="B14" s="21" t="s">
        <v>22</v>
      </c>
      <c r="C14" s="43">
        <v>1579646271</v>
      </c>
      <c r="D14" s="43">
        <v>2989213301</v>
      </c>
      <c r="E14" s="43">
        <v>3009537749</v>
      </c>
      <c r="F14" s="43">
        <v>3073502136</v>
      </c>
      <c r="G14" s="44">
        <v>3386998276</v>
      </c>
      <c r="H14" s="45">
        <v>3525024372</v>
      </c>
      <c r="I14" s="22">
        <f t="shared" si="0"/>
        <v>2.125389090774954</v>
      </c>
      <c r="J14" s="23">
        <f t="shared" si="1"/>
        <v>5.411366411955187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15703689808</v>
      </c>
      <c r="D16" s="43">
        <v>15083038109</v>
      </c>
      <c r="E16" s="43">
        <v>14431144330</v>
      </c>
      <c r="F16" s="43">
        <v>16850921749</v>
      </c>
      <c r="G16" s="44">
        <v>18362200272</v>
      </c>
      <c r="H16" s="45">
        <v>20030041753</v>
      </c>
      <c r="I16" s="22">
        <f t="shared" si="0"/>
        <v>16.767744564578123</v>
      </c>
      <c r="J16" s="23">
        <f t="shared" si="1"/>
        <v>11.547633593643258</v>
      </c>
      <c r="K16" s="2"/>
    </row>
    <row r="17" spans="1:11" ht="12.75">
      <c r="A17" s="5"/>
      <c r="B17" s="21" t="s">
        <v>24</v>
      </c>
      <c r="C17" s="43">
        <v>11894244835</v>
      </c>
      <c r="D17" s="43">
        <v>11898827757</v>
      </c>
      <c r="E17" s="43">
        <v>10524773280</v>
      </c>
      <c r="F17" s="43">
        <v>12077382440</v>
      </c>
      <c r="G17" s="44">
        <v>12840434651</v>
      </c>
      <c r="H17" s="45">
        <v>13907356433</v>
      </c>
      <c r="I17" s="29">
        <f t="shared" si="0"/>
        <v>14.75194874696626</v>
      </c>
      <c r="J17" s="30">
        <f t="shared" si="1"/>
        <v>9.734691081004843</v>
      </c>
      <c r="K17" s="2"/>
    </row>
    <row r="18" spans="1:11" ht="12.75">
      <c r="A18" s="5"/>
      <c r="B18" s="24" t="s">
        <v>25</v>
      </c>
      <c r="C18" s="46">
        <v>38806031211</v>
      </c>
      <c r="D18" s="46">
        <v>39282982295</v>
      </c>
      <c r="E18" s="46">
        <v>37178345669</v>
      </c>
      <c r="F18" s="46">
        <v>41755973999</v>
      </c>
      <c r="G18" s="47">
        <v>45178777030</v>
      </c>
      <c r="H18" s="48">
        <v>48947197334</v>
      </c>
      <c r="I18" s="25">
        <f t="shared" si="0"/>
        <v>12.312619745791743</v>
      </c>
      <c r="J18" s="26">
        <f t="shared" si="1"/>
        <v>9.600513658139587</v>
      </c>
      <c r="K18" s="2"/>
    </row>
    <row r="19" spans="1:11" ht="23.25" customHeight="1">
      <c r="A19" s="31"/>
      <c r="B19" s="32" t="s">
        <v>26</v>
      </c>
      <c r="C19" s="52">
        <v>-140969917</v>
      </c>
      <c r="D19" s="52">
        <v>-134423917</v>
      </c>
      <c r="E19" s="52">
        <v>-1490117671</v>
      </c>
      <c r="F19" s="53">
        <v>-126514865</v>
      </c>
      <c r="G19" s="54">
        <v>-115285113</v>
      </c>
      <c r="H19" s="55">
        <v>-114321984</v>
      </c>
      <c r="I19" s="33">
        <f t="shared" si="0"/>
        <v>-91.50973997140123</v>
      </c>
      <c r="J19" s="34">
        <f t="shared" si="1"/>
        <v>-57.5084021448097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4014818178</v>
      </c>
      <c r="D22" s="43">
        <v>2212497654</v>
      </c>
      <c r="E22" s="43">
        <v>2020076557</v>
      </c>
      <c r="F22" s="43">
        <v>1976039247</v>
      </c>
      <c r="G22" s="44">
        <v>1724523796</v>
      </c>
      <c r="H22" s="45">
        <v>1721645436</v>
      </c>
      <c r="I22" s="38">
        <f t="shared" si="0"/>
        <v>-2.179982231237787</v>
      </c>
      <c r="J22" s="23">
        <f t="shared" si="1"/>
        <v>-5.189021450180087</v>
      </c>
      <c r="K22" s="2"/>
    </row>
    <row r="23" spans="1:11" ht="12.75">
      <c r="A23" s="9"/>
      <c r="B23" s="21" t="s">
        <v>29</v>
      </c>
      <c r="C23" s="43">
        <v>1050878884</v>
      </c>
      <c r="D23" s="43">
        <v>726089406</v>
      </c>
      <c r="E23" s="43">
        <v>585284356</v>
      </c>
      <c r="F23" s="43">
        <v>713273159</v>
      </c>
      <c r="G23" s="44">
        <v>799552427</v>
      </c>
      <c r="H23" s="45">
        <v>852784233</v>
      </c>
      <c r="I23" s="38">
        <f t="shared" si="0"/>
        <v>21.867798393709336</v>
      </c>
      <c r="J23" s="23">
        <f t="shared" si="1"/>
        <v>13.368068828091895</v>
      </c>
      <c r="K23" s="2"/>
    </row>
    <row r="24" spans="1:11" ht="12.75">
      <c r="A24" s="9"/>
      <c r="B24" s="21" t="s">
        <v>30</v>
      </c>
      <c r="C24" s="43">
        <v>2351509919</v>
      </c>
      <c r="D24" s="43">
        <v>2062037338</v>
      </c>
      <c r="E24" s="43">
        <v>1363215329</v>
      </c>
      <c r="F24" s="43">
        <v>2240665239</v>
      </c>
      <c r="G24" s="44">
        <v>2018163119</v>
      </c>
      <c r="H24" s="45">
        <v>1946213664</v>
      </c>
      <c r="I24" s="38">
        <f t="shared" si="0"/>
        <v>64.36620035982592</v>
      </c>
      <c r="J24" s="23">
        <f t="shared" si="1"/>
        <v>12.600940709184115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7417206981</v>
      </c>
      <c r="D26" s="46">
        <v>5000624398</v>
      </c>
      <c r="E26" s="46">
        <v>3968576242</v>
      </c>
      <c r="F26" s="46">
        <v>4929977645</v>
      </c>
      <c r="G26" s="47">
        <v>4542239342</v>
      </c>
      <c r="H26" s="48">
        <v>4520643333</v>
      </c>
      <c r="I26" s="25">
        <f t="shared" si="0"/>
        <v>24.22534794280513</v>
      </c>
      <c r="J26" s="26">
        <f t="shared" si="1"/>
        <v>4.437188490075261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731500000</v>
      </c>
      <c r="D28" s="43">
        <v>564169329</v>
      </c>
      <c r="E28" s="43">
        <v>512449824</v>
      </c>
      <c r="F28" s="43">
        <v>632886764</v>
      </c>
      <c r="G28" s="44">
        <v>679750000</v>
      </c>
      <c r="H28" s="45">
        <v>528217593</v>
      </c>
      <c r="I28" s="38">
        <f t="shared" si="0"/>
        <v>23.502191699455043</v>
      </c>
      <c r="J28" s="23">
        <f t="shared" si="1"/>
        <v>1.0153030759622483</v>
      </c>
      <c r="K28" s="2"/>
    </row>
    <row r="29" spans="1:11" ht="12.75">
      <c r="A29" s="9"/>
      <c r="B29" s="21" t="s">
        <v>35</v>
      </c>
      <c r="C29" s="43">
        <v>651500000</v>
      </c>
      <c r="D29" s="43">
        <v>587164653</v>
      </c>
      <c r="E29" s="43">
        <v>512599523</v>
      </c>
      <c r="F29" s="43">
        <v>488590800</v>
      </c>
      <c r="G29" s="44">
        <v>376285600</v>
      </c>
      <c r="H29" s="45">
        <v>420237600</v>
      </c>
      <c r="I29" s="38">
        <f t="shared" si="0"/>
        <v>-4.683719340878123</v>
      </c>
      <c r="J29" s="23">
        <f t="shared" si="1"/>
        <v>-6.407962221391372</v>
      </c>
      <c r="K29" s="2"/>
    </row>
    <row r="30" spans="1:11" ht="12.75">
      <c r="A30" s="9"/>
      <c r="B30" s="21" t="s">
        <v>36</v>
      </c>
      <c r="C30" s="43">
        <v>38640000</v>
      </c>
      <c r="D30" s="43">
        <v>1500000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1036571000</v>
      </c>
      <c r="D31" s="43">
        <v>805672426</v>
      </c>
      <c r="E31" s="43">
        <v>730893403</v>
      </c>
      <c r="F31" s="43">
        <v>715248075</v>
      </c>
      <c r="G31" s="44">
        <v>605362304</v>
      </c>
      <c r="H31" s="45">
        <v>630096000</v>
      </c>
      <c r="I31" s="38">
        <f t="shared" si="0"/>
        <v>-2.1405758946219433</v>
      </c>
      <c r="J31" s="23">
        <f t="shared" si="1"/>
        <v>-4.826167019156291</v>
      </c>
      <c r="K31" s="2"/>
    </row>
    <row r="32" spans="1:11" ht="12.75">
      <c r="A32" s="9"/>
      <c r="B32" s="21" t="s">
        <v>31</v>
      </c>
      <c r="C32" s="43">
        <v>4958995981</v>
      </c>
      <c r="D32" s="43">
        <v>3042117990</v>
      </c>
      <c r="E32" s="43">
        <v>2212633492</v>
      </c>
      <c r="F32" s="43">
        <v>3093252006</v>
      </c>
      <c r="G32" s="44">
        <v>2880841438</v>
      </c>
      <c r="H32" s="45">
        <v>2942092140</v>
      </c>
      <c r="I32" s="38">
        <f t="shared" si="0"/>
        <v>39.799565413068414</v>
      </c>
      <c r="J32" s="23">
        <f t="shared" si="1"/>
        <v>9.963594913073393</v>
      </c>
      <c r="K32" s="2"/>
    </row>
    <row r="33" spans="1:11" ht="13.5" thickBot="1">
      <c r="A33" s="9"/>
      <c r="B33" s="39" t="s">
        <v>38</v>
      </c>
      <c r="C33" s="59">
        <v>7417206981</v>
      </c>
      <c r="D33" s="59">
        <v>5000624398</v>
      </c>
      <c r="E33" s="59">
        <v>3968576242</v>
      </c>
      <c r="F33" s="59">
        <v>4929977645</v>
      </c>
      <c r="G33" s="60">
        <v>4542239342</v>
      </c>
      <c r="H33" s="61">
        <v>4520643333</v>
      </c>
      <c r="I33" s="40">
        <f t="shared" si="0"/>
        <v>24.22534794280513</v>
      </c>
      <c r="J33" s="41">
        <f t="shared" si="1"/>
        <v>4.437188490075261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12292550028</v>
      </c>
      <c r="D8" s="43">
        <v>12292550000</v>
      </c>
      <c r="E8" s="43">
        <v>12903835811</v>
      </c>
      <c r="F8" s="43">
        <v>13215032000</v>
      </c>
      <c r="G8" s="44">
        <v>13796493000</v>
      </c>
      <c r="H8" s="45">
        <v>14417335744</v>
      </c>
      <c r="I8" s="22">
        <f>IF($E8=0,0,(($F8/$E8)-1)*100)</f>
        <v>2.4116564528410933</v>
      </c>
      <c r="J8" s="23">
        <f>IF($E8=0,0,((($H8/$E8)^(1/3))-1)*100)</f>
        <v>3.7660761803022025</v>
      </c>
      <c r="K8" s="2"/>
    </row>
    <row r="9" spans="1:11" ht="12.75">
      <c r="A9" s="5"/>
      <c r="B9" s="21" t="s">
        <v>17</v>
      </c>
      <c r="C9" s="43">
        <v>31199711998</v>
      </c>
      <c r="D9" s="43">
        <v>31463066641</v>
      </c>
      <c r="E9" s="43">
        <v>31132030927</v>
      </c>
      <c r="F9" s="43">
        <v>32912990590</v>
      </c>
      <c r="G9" s="44">
        <v>34191601223</v>
      </c>
      <c r="H9" s="45">
        <v>36463077662</v>
      </c>
      <c r="I9" s="22">
        <f>IF($E9=0,0,(($F9/$E9)-1)*100)</f>
        <v>5.7206664967540455</v>
      </c>
      <c r="J9" s="23">
        <f>IF($E9=0,0,((($H9/$E9)^(1/3))-1)*100)</f>
        <v>5.410034727414037</v>
      </c>
      <c r="K9" s="2"/>
    </row>
    <row r="10" spans="1:11" ht="12.75">
      <c r="A10" s="5"/>
      <c r="B10" s="21" t="s">
        <v>18</v>
      </c>
      <c r="C10" s="43">
        <v>13993154763</v>
      </c>
      <c r="D10" s="43">
        <v>21589253192</v>
      </c>
      <c r="E10" s="43">
        <v>20046707706</v>
      </c>
      <c r="F10" s="43">
        <v>23014796485</v>
      </c>
      <c r="G10" s="44">
        <v>25127798751</v>
      </c>
      <c r="H10" s="45">
        <v>26400153996</v>
      </c>
      <c r="I10" s="22">
        <f aca="true" t="shared" si="0" ref="I10:I33">IF($E10=0,0,(($F10/$E10)-1)*100)</f>
        <v>14.805866492040721</v>
      </c>
      <c r="J10" s="23">
        <f aca="true" t="shared" si="1" ref="J10:J33">IF($E10=0,0,((($H10/$E10)^(1/3))-1)*100)</f>
        <v>9.611082642256807</v>
      </c>
      <c r="K10" s="2"/>
    </row>
    <row r="11" spans="1:11" ht="12.75">
      <c r="A11" s="9"/>
      <c r="B11" s="24" t="s">
        <v>19</v>
      </c>
      <c r="C11" s="46">
        <v>57485416789</v>
      </c>
      <c r="D11" s="46">
        <v>65344869833</v>
      </c>
      <c r="E11" s="46">
        <v>64082574444</v>
      </c>
      <c r="F11" s="46">
        <v>69142819075</v>
      </c>
      <c r="G11" s="47">
        <v>73115892974</v>
      </c>
      <c r="H11" s="48">
        <v>77280567402</v>
      </c>
      <c r="I11" s="25">
        <f t="shared" si="0"/>
        <v>7.896444040995898</v>
      </c>
      <c r="J11" s="26">
        <f t="shared" si="1"/>
        <v>6.4412870181796755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15085408087</v>
      </c>
      <c r="D13" s="43">
        <v>14988072526</v>
      </c>
      <c r="E13" s="43">
        <v>14494462130</v>
      </c>
      <c r="F13" s="43">
        <v>15957418434</v>
      </c>
      <c r="G13" s="44">
        <v>16963828179</v>
      </c>
      <c r="H13" s="45">
        <v>18064347118</v>
      </c>
      <c r="I13" s="22">
        <f t="shared" si="0"/>
        <v>10.093208639815865</v>
      </c>
      <c r="J13" s="23">
        <f t="shared" si="1"/>
        <v>7.615143384223599</v>
      </c>
      <c r="K13" s="2"/>
    </row>
    <row r="14" spans="1:11" ht="12.75">
      <c r="A14" s="5"/>
      <c r="B14" s="21" t="s">
        <v>22</v>
      </c>
      <c r="C14" s="43">
        <v>4136711423</v>
      </c>
      <c r="D14" s="43">
        <v>4832769540</v>
      </c>
      <c r="E14" s="43">
        <v>5940152249</v>
      </c>
      <c r="F14" s="43">
        <v>5359869624</v>
      </c>
      <c r="G14" s="44">
        <v>5633148666</v>
      </c>
      <c r="H14" s="45">
        <v>5982147680</v>
      </c>
      <c r="I14" s="22">
        <f t="shared" si="0"/>
        <v>-9.768817374970284</v>
      </c>
      <c r="J14" s="23">
        <f t="shared" si="1"/>
        <v>0.2351053771991074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18393191428</v>
      </c>
      <c r="D16" s="43">
        <v>16895470169</v>
      </c>
      <c r="E16" s="43">
        <v>17339548797</v>
      </c>
      <c r="F16" s="43">
        <v>18706676763</v>
      </c>
      <c r="G16" s="44">
        <v>18645262113</v>
      </c>
      <c r="H16" s="45">
        <v>20080077395</v>
      </c>
      <c r="I16" s="22">
        <f t="shared" si="0"/>
        <v>7.884449486001244</v>
      </c>
      <c r="J16" s="23">
        <f t="shared" si="1"/>
        <v>5.012870518377177</v>
      </c>
      <c r="K16" s="2"/>
    </row>
    <row r="17" spans="1:11" ht="12.75">
      <c r="A17" s="5"/>
      <c r="B17" s="21" t="s">
        <v>24</v>
      </c>
      <c r="C17" s="43">
        <v>19160098826</v>
      </c>
      <c r="D17" s="43">
        <v>28250983798</v>
      </c>
      <c r="E17" s="43">
        <v>22238019807</v>
      </c>
      <c r="F17" s="43">
        <v>28974446966</v>
      </c>
      <c r="G17" s="44">
        <v>30641162043</v>
      </c>
      <c r="H17" s="45">
        <v>31520549257</v>
      </c>
      <c r="I17" s="29">
        <f t="shared" si="0"/>
        <v>30.292387620230166</v>
      </c>
      <c r="J17" s="30">
        <f t="shared" si="1"/>
        <v>12.330895556167176</v>
      </c>
      <c r="K17" s="2"/>
    </row>
    <row r="18" spans="1:11" ht="12.75">
      <c r="A18" s="5"/>
      <c r="B18" s="24" t="s">
        <v>25</v>
      </c>
      <c r="C18" s="46">
        <v>56775409764</v>
      </c>
      <c r="D18" s="46">
        <v>64967296033</v>
      </c>
      <c r="E18" s="46">
        <v>60012182983</v>
      </c>
      <c r="F18" s="46">
        <v>68998411787</v>
      </c>
      <c r="G18" s="47">
        <v>71883401001</v>
      </c>
      <c r="H18" s="48">
        <v>75647121450</v>
      </c>
      <c r="I18" s="25">
        <f t="shared" si="0"/>
        <v>14.974007538678569</v>
      </c>
      <c r="J18" s="26">
        <f t="shared" si="1"/>
        <v>8.023354784629454</v>
      </c>
      <c r="K18" s="2"/>
    </row>
    <row r="19" spans="1:11" ht="23.25" customHeight="1">
      <c r="A19" s="31"/>
      <c r="B19" s="32" t="s">
        <v>26</v>
      </c>
      <c r="C19" s="52">
        <v>710007025</v>
      </c>
      <c r="D19" s="52">
        <v>377573800</v>
      </c>
      <c r="E19" s="52">
        <v>4070391461</v>
      </c>
      <c r="F19" s="53">
        <v>144407288</v>
      </c>
      <c r="G19" s="54">
        <v>1232491973</v>
      </c>
      <c r="H19" s="55">
        <v>1633445952</v>
      </c>
      <c r="I19" s="33">
        <f t="shared" si="0"/>
        <v>-96.45225061560731</v>
      </c>
      <c r="J19" s="34">
        <f t="shared" si="1"/>
        <v>-26.239667892352657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2988368992</v>
      </c>
      <c r="D22" s="43">
        <v>2199235548</v>
      </c>
      <c r="E22" s="43">
        <v>1901643254</v>
      </c>
      <c r="F22" s="43">
        <v>2225286012</v>
      </c>
      <c r="G22" s="44">
        <v>2200750104</v>
      </c>
      <c r="H22" s="45">
        <v>2221591001</v>
      </c>
      <c r="I22" s="38">
        <f t="shared" si="0"/>
        <v>17.0191100417618</v>
      </c>
      <c r="J22" s="23">
        <f t="shared" si="1"/>
        <v>5.320202828411036</v>
      </c>
      <c r="K22" s="2"/>
    </row>
    <row r="23" spans="1:11" ht="12.75">
      <c r="A23" s="9"/>
      <c r="B23" s="21" t="s">
        <v>29</v>
      </c>
      <c r="C23" s="43">
        <v>2020580672</v>
      </c>
      <c r="D23" s="43">
        <v>1465298654</v>
      </c>
      <c r="E23" s="43">
        <v>924148481</v>
      </c>
      <c r="F23" s="43">
        <v>1467183000</v>
      </c>
      <c r="G23" s="44">
        <v>1476723344</v>
      </c>
      <c r="H23" s="45">
        <v>1285330996</v>
      </c>
      <c r="I23" s="38">
        <f t="shared" si="0"/>
        <v>58.760527140876185</v>
      </c>
      <c r="J23" s="23">
        <f t="shared" si="1"/>
        <v>11.624041387795359</v>
      </c>
      <c r="K23" s="2"/>
    </row>
    <row r="24" spans="1:11" ht="12.75">
      <c r="A24" s="9"/>
      <c r="B24" s="21" t="s">
        <v>30</v>
      </c>
      <c r="C24" s="43">
        <v>2745479994</v>
      </c>
      <c r="D24" s="43">
        <v>1545481154</v>
      </c>
      <c r="E24" s="43">
        <v>1641690363</v>
      </c>
      <c r="F24" s="43">
        <v>1636484993</v>
      </c>
      <c r="G24" s="44">
        <v>1348272655</v>
      </c>
      <c r="H24" s="45">
        <v>1926851000</v>
      </c>
      <c r="I24" s="38">
        <f t="shared" si="0"/>
        <v>-0.31707379889150955</v>
      </c>
      <c r="J24" s="23">
        <f t="shared" si="1"/>
        <v>5.4837663193358255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7754429658</v>
      </c>
      <c r="D26" s="46">
        <v>5210015356</v>
      </c>
      <c r="E26" s="46">
        <v>4467482098</v>
      </c>
      <c r="F26" s="46">
        <v>5328954005</v>
      </c>
      <c r="G26" s="47">
        <v>5025746103</v>
      </c>
      <c r="H26" s="48">
        <v>5433772997</v>
      </c>
      <c r="I26" s="25">
        <f t="shared" si="0"/>
        <v>19.283164165015076</v>
      </c>
      <c r="J26" s="26">
        <f t="shared" si="1"/>
        <v>6.744676023541185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1296899026</v>
      </c>
      <c r="D28" s="43">
        <v>905143750</v>
      </c>
      <c r="E28" s="43">
        <v>909839630</v>
      </c>
      <c r="F28" s="43">
        <v>907466658</v>
      </c>
      <c r="G28" s="44">
        <v>643475000</v>
      </c>
      <c r="H28" s="45">
        <v>603350000</v>
      </c>
      <c r="I28" s="38">
        <f t="shared" si="0"/>
        <v>-0.26081211696614703</v>
      </c>
      <c r="J28" s="23">
        <f t="shared" si="1"/>
        <v>-12.796318003189366</v>
      </c>
      <c r="K28" s="2"/>
    </row>
    <row r="29" spans="1:11" ht="12.75">
      <c r="A29" s="9"/>
      <c r="B29" s="21" t="s">
        <v>35</v>
      </c>
      <c r="C29" s="43">
        <v>860749988</v>
      </c>
      <c r="D29" s="43">
        <v>265323508</v>
      </c>
      <c r="E29" s="43">
        <v>755988960</v>
      </c>
      <c r="F29" s="43">
        <v>267000000</v>
      </c>
      <c r="G29" s="44">
        <v>300258000</v>
      </c>
      <c r="H29" s="45">
        <v>228000000</v>
      </c>
      <c r="I29" s="38">
        <f t="shared" si="0"/>
        <v>-64.68202392796847</v>
      </c>
      <c r="J29" s="23">
        <f t="shared" si="1"/>
        <v>-32.9385203962882</v>
      </c>
      <c r="K29" s="2"/>
    </row>
    <row r="30" spans="1:11" ht="12.75">
      <c r="A30" s="9"/>
      <c r="B30" s="21" t="s">
        <v>36</v>
      </c>
      <c r="C30" s="43">
        <v>0</v>
      </c>
      <c r="D30" s="43">
        <v>394360612</v>
      </c>
      <c r="E30" s="43">
        <v>188000</v>
      </c>
      <c r="F30" s="43">
        <v>399266000</v>
      </c>
      <c r="G30" s="44">
        <v>504399999</v>
      </c>
      <c r="H30" s="45">
        <v>523782001</v>
      </c>
      <c r="I30" s="38">
        <f t="shared" si="0"/>
        <v>212275.5319148936</v>
      </c>
      <c r="J30" s="23">
        <f t="shared" si="1"/>
        <v>1307.11925857714</v>
      </c>
      <c r="K30" s="2"/>
    </row>
    <row r="31" spans="1:11" ht="12.75">
      <c r="A31" s="9"/>
      <c r="B31" s="21" t="s">
        <v>37</v>
      </c>
      <c r="C31" s="43">
        <v>1958197642</v>
      </c>
      <c r="D31" s="43">
        <v>1490917302</v>
      </c>
      <c r="E31" s="43">
        <v>1297589746</v>
      </c>
      <c r="F31" s="43">
        <v>1574770692</v>
      </c>
      <c r="G31" s="44">
        <v>1372434857</v>
      </c>
      <c r="H31" s="45">
        <v>1884991430</v>
      </c>
      <c r="I31" s="38">
        <f t="shared" si="0"/>
        <v>21.361215812197077</v>
      </c>
      <c r="J31" s="23">
        <f t="shared" si="1"/>
        <v>13.254984516961631</v>
      </c>
      <c r="K31" s="2"/>
    </row>
    <row r="32" spans="1:11" ht="12.75">
      <c r="A32" s="9"/>
      <c r="B32" s="21" t="s">
        <v>31</v>
      </c>
      <c r="C32" s="43">
        <v>3638583002</v>
      </c>
      <c r="D32" s="43">
        <v>2151820182</v>
      </c>
      <c r="E32" s="43">
        <v>1707308022</v>
      </c>
      <c r="F32" s="43">
        <v>2180450655</v>
      </c>
      <c r="G32" s="44">
        <v>2205178247</v>
      </c>
      <c r="H32" s="45">
        <v>2193649566</v>
      </c>
      <c r="I32" s="38">
        <f t="shared" si="0"/>
        <v>27.712786849425353</v>
      </c>
      <c r="J32" s="23">
        <f t="shared" si="1"/>
        <v>8.713911843522437</v>
      </c>
      <c r="K32" s="2"/>
    </row>
    <row r="33" spans="1:11" ht="13.5" thickBot="1">
      <c r="A33" s="9"/>
      <c r="B33" s="39" t="s">
        <v>38</v>
      </c>
      <c r="C33" s="59">
        <v>7754429658</v>
      </c>
      <c r="D33" s="59">
        <v>5207565354</v>
      </c>
      <c r="E33" s="59">
        <v>4670914358</v>
      </c>
      <c r="F33" s="59">
        <v>5328954005</v>
      </c>
      <c r="G33" s="60">
        <v>5025746103</v>
      </c>
      <c r="H33" s="61">
        <v>5433772997</v>
      </c>
      <c r="I33" s="40">
        <f t="shared" si="0"/>
        <v>14.088026381236428</v>
      </c>
      <c r="J33" s="41">
        <f t="shared" si="1"/>
        <v>5.171934494177455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8219104268</v>
      </c>
      <c r="D8" s="43">
        <v>8192423010</v>
      </c>
      <c r="E8" s="43">
        <v>7464849177</v>
      </c>
      <c r="F8" s="43">
        <v>8485709037</v>
      </c>
      <c r="G8" s="44">
        <v>8909994486</v>
      </c>
      <c r="H8" s="45">
        <v>9355494212</v>
      </c>
      <c r="I8" s="22">
        <f>IF($E8=0,0,(($F8/$E8)-1)*100)</f>
        <v>13.675559087588507</v>
      </c>
      <c r="J8" s="23">
        <f>IF($E8=0,0,((($H8/$E8)^(1/3))-1)*100)</f>
        <v>7.815673202071927</v>
      </c>
      <c r="K8" s="2"/>
    </row>
    <row r="9" spans="1:11" ht="12.75">
      <c r="A9" s="5"/>
      <c r="B9" s="21" t="s">
        <v>17</v>
      </c>
      <c r="C9" s="43">
        <v>25538828938</v>
      </c>
      <c r="D9" s="43">
        <v>25401834719</v>
      </c>
      <c r="E9" s="43">
        <v>18759869226</v>
      </c>
      <c r="F9" s="43">
        <v>22107239561</v>
      </c>
      <c r="G9" s="44">
        <v>23287766707</v>
      </c>
      <c r="H9" s="45">
        <v>24438737583</v>
      </c>
      <c r="I9" s="22">
        <f>IF($E9=0,0,(($F9/$E9)-1)*100)</f>
        <v>17.84324983652208</v>
      </c>
      <c r="J9" s="23">
        <f>IF($E9=0,0,((($H9/$E9)^(1/3))-1)*100)</f>
        <v>9.215175290490652</v>
      </c>
      <c r="K9" s="2"/>
    </row>
    <row r="10" spans="1:11" ht="12.75">
      <c r="A10" s="5"/>
      <c r="B10" s="21" t="s">
        <v>18</v>
      </c>
      <c r="C10" s="43">
        <v>7084150275</v>
      </c>
      <c r="D10" s="43">
        <v>7451363234</v>
      </c>
      <c r="E10" s="43">
        <v>6493736914</v>
      </c>
      <c r="F10" s="43">
        <v>6967765796</v>
      </c>
      <c r="G10" s="44">
        <v>7417444192</v>
      </c>
      <c r="H10" s="45">
        <v>7843461201</v>
      </c>
      <c r="I10" s="22">
        <f aca="true" t="shared" si="0" ref="I10:I33">IF($E10=0,0,(($F10/$E10)-1)*100)</f>
        <v>7.299785751683752</v>
      </c>
      <c r="J10" s="23">
        <f aca="true" t="shared" si="1" ref="J10:J33">IF($E10=0,0,((($H10/$E10)^(1/3))-1)*100)</f>
        <v>6.49707691612349</v>
      </c>
      <c r="K10" s="2"/>
    </row>
    <row r="11" spans="1:11" ht="12.75">
      <c r="A11" s="9"/>
      <c r="B11" s="24" t="s">
        <v>19</v>
      </c>
      <c r="C11" s="46">
        <v>40842083481</v>
      </c>
      <c r="D11" s="46">
        <v>41045620963</v>
      </c>
      <c r="E11" s="46">
        <v>32718455317</v>
      </c>
      <c r="F11" s="46">
        <v>37560714394</v>
      </c>
      <c r="G11" s="47">
        <v>39615205385</v>
      </c>
      <c r="H11" s="48">
        <v>41637692996</v>
      </c>
      <c r="I11" s="25">
        <f t="shared" si="0"/>
        <v>14.799778993490676</v>
      </c>
      <c r="J11" s="26">
        <f t="shared" si="1"/>
        <v>8.367225811741186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10513510416</v>
      </c>
      <c r="D13" s="43">
        <v>10678857424</v>
      </c>
      <c r="E13" s="43">
        <v>10532331053</v>
      </c>
      <c r="F13" s="43">
        <v>11656196837</v>
      </c>
      <c r="G13" s="44">
        <v>12346510117</v>
      </c>
      <c r="H13" s="45">
        <v>13087264204</v>
      </c>
      <c r="I13" s="22">
        <f t="shared" si="0"/>
        <v>10.670627217702977</v>
      </c>
      <c r="J13" s="23">
        <f t="shared" si="1"/>
        <v>7.508166734313537</v>
      </c>
      <c r="K13" s="2"/>
    </row>
    <row r="14" spans="1:11" ht="12.75">
      <c r="A14" s="5"/>
      <c r="B14" s="21" t="s">
        <v>22</v>
      </c>
      <c r="C14" s="43">
        <v>1640525018</v>
      </c>
      <c r="D14" s="43">
        <v>1640525019</v>
      </c>
      <c r="E14" s="43">
        <v>1639519099</v>
      </c>
      <c r="F14" s="43">
        <v>2109986313</v>
      </c>
      <c r="G14" s="44">
        <v>2405241726</v>
      </c>
      <c r="H14" s="45">
        <v>2741797431</v>
      </c>
      <c r="I14" s="22">
        <f t="shared" si="0"/>
        <v>28.695439674167524</v>
      </c>
      <c r="J14" s="23">
        <f t="shared" si="1"/>
        <v>18.696968782674794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12081171244</v>
      </c>
      <c r="D16" s="43">
        <v>12077496164</v>
      </c>
      <c r="E16" s="43">
        <v>11831489916</v>
      </c>
      <c r="F16" s="43">
        <v>12626755991</v>
      </c>
      <c r="G16" s="44">
        <v>13264752295</v>
      </c>
      <c r="H16" s="45">
        <v>14115483440</v>
      </c>
      <c r="I16" s="22">
        <f t="shared" si="0"/>
        <v>6.721605483723092</v>
      </c>
      <c r="J16" s="23">
        <f t="shared" si="1"/>
        <v>6.060118084203436</v>
      </c>
      <c r="K16" s="2"/>
    </row>
    <row r="17" spans="1:11" ht="12.75">
      <c r="A17" s="5"/>
      <c r="B17" s="21" t="s">
        <v>24</v>
      </c>
      <c r="C17" s="43">
        <v>11211497415</v>
      </c>
      <c r="D17" s="43">
        <v>11246906191</v>
      </c>
      <c r="E17" s="43">
        <v>9822666298</v>
      </c>
      <c r="F17" s="43">
        <v>11313720560</v>
      </c>
      <c r="G17" s="44">
        <v>11670142855</v>
      </c>
      <c r="H17" s="45">
        <v>11718078472</v>
      </c>
      <c r="I17" s="29">
        <f t="shared" si="0"/>
        <v>15.179730398696268</v>
      </c>
      <c r="J17" s="30">
        <f t="shared" si="1"/>
        <v>6.057732391555115</v>
      </c>
      <c r="K17" s="2"/>
    </row>
    <row r="18" spans="1:11" ht="12.75">
      <c r="A18" s="5"/>
      <c r="B18" s="24" t="s">
        <v>25</v>
      </c>
      <c r="C18" s="46">
        <v>35446704093</v>
      </c>
      <c r="D18" s="46">
        <v>35643784798</v>
      </c>
      <c r="E18" s="46">
        <v>33826006366</v>
      </c>
      <c r="F18" s="46">
        <v>37706659701</v>
      </c>
      <c r="G18" s="47">
        <v>39686646993</v>
      </c>
      <c r="H18" s="48">
        <v>41662623547</v>
      </c>
      <c r="I18" s="25">
        <f t="shared" si="0"/>
        <v>11.472395804018465</v>
      </c>
      <c r="J18" s="26">
        <f t="shared" si="1"/>
        <v>7.19272120124641</v>
      </c>
      <c r="K18" s="2"/>
    </row>
    <row r="19" spans="1:11" ht="23.25" customHeight="1">
      <c r="A19" s="31"/>
      <c r="B19" s="32" t="s">
        <v>26</v>
      </c>
      <c r="C19" s="52">
        <v>5395379388</v>
      </c>
      <c r="D19" s="52">
        <v>5401836165</v>
      </c>
      <c r="E19" s="52">
        <v>-1107551049</v>
      </c>
      <c r="F19" s="53">
        <v>-145945307</v>
      </c>
      <c r="G19" s="54">
        <v>-71441608</v>
      </c>
      <c r="H19" s="55">
        <v>-24930551</v>
      </c>
      <c r="I19" s="33">
        <f t="shared" si="0"/>
        <v>-86.82270156921679</v>
      </c>
      <c r="J19" s="34">
        <f t="shared" si="1"/>
        <v>-71.76489710202145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1470500000</v>
      </c>
      <c r="D22" s="43">
        <v>1489100000</v>
      </c>
      <c r="E22" s="43">
        <v>64979430</v>
      </c>
      <c r="F22" s="43">
        <v>1492500000</v>
      </c>
      <c r="G22" s="44">
        <v>1491500000</v>
      </c>
      <c r="H22" s="45">
        <v>1493000000</v>
      </c>
      <c r="I22" s="38">
        <f t="shared" si="0"/>
        <v>2196.880720560337</v>
      </c>
      <c r="J22" s="23">
        <f t="shared" si="1"/>
        <v>184.28981667578316</v>
      </c>
      <c r="K22" s="2"/>
    </row>
    <row r="23" spans="1:11" ht="12.75">
      <c r="A23" s="9"/>
      <c r="B23" s="21" t="s">
        <v>29</v>
      </c>
      <c r="C23" s="43">
        <v>419335241</v>
      </c>
      <c r="D23" s="43">
        <v>399113978</v>
      </c>
      <c r="E23" s="43">
        <v>18231843</v>
      </c>
      <c r="F23" s="43">
        <v>327235256</v>
      </c>
      <c r="G23" s="44">
        <v>384119622</v>
      </c>
      <c r="H23" s="45">
        <v>501948535</v>
      </c>
      <c r="I23" s="38">
        <f t="shared" si="0"/>
        <v>1694.855605108052</v>
      </c>
      <c r="J23" s="23">
        <f t="shared" si="1"/>
        <v>201.95545020090364</v>
      </c>
      <c r="K23" s="2"/>
    </row>
    <row r="24" spans="1:11" ht="12.75">
      <c r="A24" s="9"/>
      <c r="B24" s="21" t="s">
        <v>30</v>
      </c>
      <c r="C24" s="43">
        <v>1893753010</v>
      </c>
      <c r="D24" s="43">
        <v>1806903637</v>
      </c>
      <c r="E24" s="43">
        <v>193666680</v>
      </c>
      <c r="F24" s="43">
        <v>2217810091</v>
      </c>
      <c r="G24" s="44">
        <v>1664281745</v>
      </c>
      <c r="H24" s="45">
        <v>1691465285</v>
      </c>
      <c r="I24" s="38">
        <f t="shared" si="0"/>
        <v>1045.1686428455323</v>
      </c>
      <c r="J24" s="23">
        <f t="shared" si="1"/>
        <v>105.937795976957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3783588251</v>
      </c>
      <c r="D26" s="46">
        <v>3695117615</v>
      </c>
      <c r="E26" s="46">
        <v>276877953</v>
      </c>
      <c r="F26" s="46">
        <v>4037545347</v>
      </c>
      <c r="G26" s="47">
        <v>3539901367</v>
      </c>
      <c r="H26" s="48">
        <v>3686413820</v>
      </c>
      <c r="I26" s="25">
        <f t="shared" si="0"/>
        <v>1358.2401029958496</v>
      </c>
      <c r="J26" s="26">
        <f t="shared" si="1"/>
        <v>137.01285588618512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1416904996</v>
      </c>
      <c r="D28" s="43">
        <v>491034453</v>
      </c>
      <c r="E28" s="43">
        <v>217869423</v>
      </c>
      <c r="F28" s="43">
        <v>520580649</v>
      </c>
      <c r="G28" s="44">
        <v>500493495</v>
      </c>
      <c r="H28" s="45">
        <v>451846319</v>
      </c>
      <c r="I28" s="38">
        <f t="shared" si="0"/>
        <v>138.9415833721651</v>
      </c>
      <c r="J28" s="23">
        <f t="shared" si="1"/>
        <v>27.52582891846056</v>
      </c>
      <c r="K28" s="2"/>
    </row>
    <row r="29" spans="1:11" ht="12.75">
      <c r="A29" s="9"/>
      <c r="B29" s="21" t="s">
        <v>35</v>
      </c>
      <c r="C29" s="43">
        <v>666631321</v>
      </c>
      <c r="D29" s="43">
        <v>460953649</v>
      </c>
      <c r="E29" s="43">
        <v>9207990458</v>
      </c>
      <c r="F29" s="43">
        <v>632234954</v>
      </c>
      <c r="G29" s="44">
        <v>590525001</v>
      </c>
      <c r="H29" s="45">
        <v>597704833</v>
      </c>
      <c r="I29" s="38">
        <f t="shared" si="0"/>
        <v>-93.13384438348645</v>
      </c>
      <c r="J29" s="23">
        <f t="shared" si="1"/>
        <v>-59.810990534025635</v>
      </c>
      <c r="K29" s="2"/>
    </row>
    <row r="30" spans="1:11" ht="12.75">
      <c r="A30" s="9"/>
      <c r="B30" s="21" t="s">
        <v>36</v>
      </c>
      <c r="C30" s="43">
        <v>345658350</v>
      </c>
      <c r="D30" s="43">
        <v>576357962</v>
      </c>
      <c r="E30" s="43">
        <v>22819282</v>
      </c>
      <c r="F30" s="43">
        <v>122367588</v>
      </c>
      <c r="G30" s="44">
        <v>35440467</v>
      </c>
      <c r="H30" s="45">
        <v>20500000</v>
      </c>
      <c r="I30" s="38">
        <f t="shared" si="0"/>
        <v>436.24644281095254</v>
      </c>
      <c r="J30" s="23">
        <f t="shared" si="1"/>
        <v>-3.509632189028855</v>
      </c>
      <c r="K30" s="2"/>
    </row>
    <row r="31" spans="1:11" ht="12.75">
      <c r="A31" s="9"/>
      <c r="B31" s="21" t="s">
        <v>37</v>
      </c>
      <c r="C31" s="43">
        <v>1100619948</v>
      </c>
      <c r="D31" s="43">
        <v>818886487</v>
      </c>
      <c r="E31" s="43">
        <v>182180360</v>
      </c>
      <c r="F31" s="43">
        <v>1104265779</v>
      </c>
      <c r="G31" s="44">
        <v>1173542195</v>
      </c>
      <c r="H31" s="45">
        <v>1463656463</v>
      </c>
      <c r="I31" s="38">
        <f t="shared" si="0"/>
        <v>506.13876215855544</v>
      </c>
      <c r="J31" s="23">
        <f t="shared" si="1"/>
        <v>100.28382009444047</v>
      </c>
      <c r="K31" s="2"/>
    </row>
    <row r="32" spans="1:11" ht="12.75">
      <c r="A32" s="9"/>
      <c r="B32" s="21" t="s">
        <v>31</v>
      </c>
      <c r="C32" s="43">
        <v>716649786</v>
      </c>
      <c r="D32" s="43">
        <v>1347885064</v>
      </c>
      <c r="E32" s="43">
        <v>770622541</v>
      </c>
      <c r="F32" s="43">
        <v>1658096377</v>
      </c>
      <c r="G32" s="44">
        <v>1239900209</v>
      </c>
      <c r="H32" s="45">
        <v>1152706205</v>
      </c>
      <c r="I32" s="38">
        <f t="shared" si="0"/>
        <v>115.16323346165916</v>
      </c>
      <c r="J32" s="23">
        <f t="shared" si="1"/>
        <v>14.364782300159584</v>
      </c>
      <c r="K32" s="2"/>
    </row>
    <row r="33" spans="1:11" ht="13.5" thickBot="1">
      <c r="A33" s="9"/>
      <c r="B33" s="39" t="s">
        <v>38</v>
      </c>
      <c r="C33" s="59">
        <v>4246464401</v>
      </c>
      <c r="D33" s="59">
        <v>3695117615</v>
      </c>
      <c r="E33" s="59">
        <v>10401482064</v>
      </c>
      <c r="F33" s="59">
        <v>4037545347</v>
      </c>
      <c r="G33" s="60">
        <v>3539901367</v>
      </c>
      <c r="H33" s="61">
        <v>3686413820</v>
      </c>
      <c r="I33" s="40">
        <f t="shared" si="0"/>
        <v>-61.1829802507267</v>
      </c>
      <c r="J33" s="41">
        <f t="shared" si="1"/>
        <v>-29.232103476292203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886129548</v>
      </c>
      <c r="D8" s="43">
        <v>886129548</v>
      </c>
      <c r="E8" s="43">
        <v>896096925</v>
      </c>
      <c r="F8" s="43">
        <v>932745128</v>
      </c>
      <c r="G8" s="44">
        <v>975651404</v>
      </c>
      <c r="H8" s="45">
        <v>1020531369</v>
      </c>
      <c r="I8" s="22">
        <f>IF($E8=0,0,(($F8/$E8)-1)*100)</f>
        <v>4.089758817105649</v>
      </c>
      <c r="J8" s="23">
        <f>IF($E8=0,0,((($H8/$E8)^(1/3))-1)*100)</f>
        <v>4.42964231996934</v>
      </c>
      <c r="K8" s="2"/>
    </row>
    <row r="9" spans="1:11" ht="12.75">
      <c r="A9" s="5"/>
      <c r="B9" s="21" t="s">
        <v>17</v>
      </c>
      <c r="C9" s="43">
        <v>3734354465</v>
      </c>
      <c r="D9" s="43">
        <v>3884354465</v>
      </c>
      <c r="E9" s="43">
        <v>3956506413</v>
      </c>
      <c r="F9" s="43">
        <v>3932928114</v>
      </c>
      <c r="G9" s="44">
        <v>4229725230</v>
      </c>
      <c r="H9" s="45">
        <v>4438434999</v>
      </c>
      <c r="I9" s="22">
        <f>IF($E9=0,0,(($F9/$E9)-1)*100)</f>
        <v>-0.5959373381154709</v>
      </c>
      <c r="J9" s="23">
        <f>IF($E9=0,0,((($H9/$E9)^(1/3))-1)*100)</f>
        <v>3.9056898345108504</v>
      </c>
      <c r="K9" s="2"/>
    </row>
    <row r="10" spans="1:11" ht="12.75">
      <c r="A10" s="5"/>
      <c r="B10" s="21" t="s">
        <v>18</v>
      </c>
      <c r="C10" s="43">
        <v>1153113649</v>
      </c>
      <c r="D10" s="43">
        <v>1155123117</v>
      </c>
      <c r="E10" s="43">
        <v>1012751217</v>
      </c>
      <c r="F10" s="43">
        <v>1330470001</v>
      </c>
      <c r="G10" s="44">
        <v>1386796694</v>
      </c>
      <c r="H10" s="45">
        <v>1478169224</v>
      </c>
      <c r="I10" s="22">
        <f aca="true" t="shared" si="0" ref="I10:I33">IF($E10=0,0,(($F10/$E10)-1)*100)</f>
        <v>31.371849143875185</v>
      </c>
      <c r="J10" s="23">
        <f aca="true" t="shared" si="1" ref="J10:J33">IF($E10=0,0,((($H10/$E10)^(1/3))-1)*100)</f>
        <v>13.433272302635025</v>
      </c>
      <c r="K10" s="2"/>
    </row>
    <row r="11" spans="1:11" ht="12.75">
      <c r="A11" s="9"/>
      <c r="B11" s="24" t="s">
        <v>19</v>
      </c>
      <c r="C11" s="46">
        <v>5773597662</v>
      </c>
      <c r="D11" s="46">
        <v>5925607130</v>
      </c>
      <c r="E11" s="46">
        <v>5865354555</v>
      </c>
      <c r="F11" s="46">
        <v>6196143243</v>
      </c>
      <c r="G11" s="47">
        <v>6592173328</v>
      </c>
      <c r="H11" s="48">
        <v>6937135592</v>
      </c>
      <c r="I11" s="25">
        <f t="shared" si="0"/>
        <v>5.639704895896092</v>
      </c>
      <c r="J11" s="26">
        <f t="shared" si="1"/>
        <v>5.753635100113486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1210776129</v>
      </c>
      <c r="D13" s="43">
        <v>1149137282</v>
      </c>
      <c r="E13" s="43">
        <v>1087195542</v>
      </c>
      <c r="F13" s="43">
        <v>1315733567</v>
      </c>
      <c r="G13" s="44">
        <v>1390598114</v>
      </c>
      <c r="H13" s="45">
        <v>1475086405</v>
      </c>
      <c r="I13" s="22">
        <f t="shared" si="0"/>
        <v>21.020875837991614</v>
      </c>
      <c r="J13" s="23">
        <f t="shared" si="1"/>
        <v>10.705687290423537</v>
      </c>
      <c r="K13" s="2"/>
    </row>
    <row r="14" spans="1:11" ht="12.75">
      <c r="A14" s="5"/>
      <c r="B14" s="21" t="s">
        <v>22</v>
      </c>
      <c r="C14" s="43">
        <v>941419812</v>
      </c>
      <c r="D14" s="43">
        <v>1226360087</v>
      </c>
      <c r="E14" s="43">
        <v>0</v>
      </c>
      <c r="F14" s="43">
        <v>1192520024</v>
      </c>
      <c r="G14" s="44">
        <v>1216438694</v>
      </c>
      <c r="H14" s="45">
        <v>1240787122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2301220480</v>
      </c>
      <c r="D16" s="43">
        <v>2196220480</v>
      </c>
      <c r="E16" s="43">
        <v>2304022893</v>
      </c>
      <c r="F16" s="43">
        <v>2524236222</v>
      </c>
      <c r="G16" s="44">
        <v>2667930364</v>
      </c>
      <c r="H16" s="45">
        <v>2804420412</v>
      </c>
      <c r="I16" s="22">
        <f t="shared" si="0"/>
        <v>9.557775214345487</v>
      </c>
      <c r="J16" s="23">
        <f t="shared" si="1"/>
        <v>6.770704872878586</v>
      </c>
      <c r="K16" s="2"/>
    </row>
    <row r="17" spans="1:11" ht="12.75">
      <c r="A17" s="5"/>
      <c r="B17" s="21" t="s">
        <v>24</v>
      </c>
      <c r="C17" s="43">
        <v>1264493413</v>
      </c>
      <c r="D17" s="43">
        <v>1247496703</v>
      </c>
      <c r="E17" s="43">
        <v>1181350143</v>
      </c>
      <c r="F17" s="43">
        <v>1033899193</v>
      </c>
      <c r="G17" s="44">
        <v>1152237392</v>
      </c>
      <c r="H17" s="45">
        <v>1212774451</v>
      </c>
      <c r="I17" s="29">
        <f t="shared" si="0"/>
        <v>-12.481561954659192</v>
      </c>
      <c r="J17" s="30">
        <f t="shared" si="1"/>
        <v>0.8789299774027315</v>
      </c>
      <c r="K17" s="2"/>
    </row>
    <row r="18" spans="1:11" ht="12.75">
      <c r="A18" s="5"/>
      <c r="B18" s="24" t="s">
        <v>25</v>
      </c>
      <c r="C18" s="46">
        <v>5717909834</v>
      </c>
      <c r="D18" s="46">
        <v>5819214552</v>
      </c>
      <c r="E18" s="46">
        <v>4572568578</v>
      </c>
      <c r="F18" s="46">
        <v>6066389006</v>
      </c>
      <c r="G18" s="47">
        <v>6427204564</v>
      </c>
      <c r="H18" s="48">
        <v>6733068390</v>
      </c>
      <c r="I18" s="25">
        <f t="shared" si="0"/>
        <v>32.66917494003738</v>
      </c>
      <c r="J18" s="26">
        <f t="shared" si="1"/>
        <v>13.767338805263908</v>
      </c>
      <c r="K18" s="2"/>
    </row>
    <row r="19" spans="1:11" ht="23.25" customHeight="1">
      <c r="A19" s="31"/>
      <c r="B19" s="32" t="s">
        <v>26</v>
      </c>
      <c r="C19" s="52">
        <v>55687828</v>
      </c>
      <c r="D19" s="52">
        <v>106392578</v>
      </c>
      <c r="E19" s="52">
        <v>1292785977</v>
      </c>
      <c r="F19" s="53">
        <v>129754237</v>
      </c>
      <c r="G19" s="54">
        <v>164968764</v>
      </c>
      <c r="H19" s="55">
        <v>204067202</v>
      </c>
      <c r="I19" s="33">
        <f t="shared" si="0"/>
        <v>-89.96320819466933</v>
      </c>
      <c r="J19" s="34">
        <f t="shared" si="1"/>
        <v>-45.95582904725578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159801142</v>
      </c>
      <c r="D22" s="43">
        <v>0</v>
      </c>
      <c r="E22" s="43">
        <v>1275313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80000000</v>
      </c>
      <c r="D23" s="43">
        <v>132600000</v>
      </c>
      <c r="E23" s="43">
        <v>88218647</v>
      </c>
      <c r="F23" s="43">
        <v>144426843</v>
      </c>
      <c r="G23" s="44">
        <v>181000000</v>
      </c>
      <c r="H23" s="45">
        <v>219500000</v>
      </c>
      <c r="I23" s="38">
        <f t="shared" si="0"/>
        <v>63.71464300512339</v>
      </c>
      <c r="J23" s="23">
        <f t="shared" si="1"/>
        <v>35.505849734410155</v>
      </c>
      <c r="K23" s="2"/>
    </row>
    <row r="24" spans="1:11" ht="12.75">
      <c r="A24" s="9"/>
      <c r="B24" s="21" t="s">
        <v>30</v>
      </c>
      <c r="C24" s="43">
        <v>231764858</v>
      </c>
      <c r="D24" s="43">
        <v>202848181</v>
      </c>
      <c r="E24" s="43">
        <v>10761884</v>
      </c>
      <c r="F24" s="43">
        <v>189532750</v>
      </c>
      <c r="G24" s="44">
        <v>192390850</v>
      </c>
      <c r="H24" s="45">
        <v>208497600</v>
      </c>
      <c r="I24" s="38">
        <f t="shared" si="0"/>
        <v>1661.1484197376594</v>
      </c>
      <c r="J24" s="23">
        <f t="shared" si="1"/>
        <v>168.57829833112046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471566000</v>
      </c>
      <c r="D26" s="46">
        <v>335448181</v>
      </c>
      <c r="E26" s="46">
        <v>100255844</v>
      </c>
      <c r="F26" s="46">
        <v>333959593</v>
      </c>
      <c r="G26" s="47">
        <v>373390850</v>
      </c>
      <c r="H26" s="48">
        <v>427997600</v>
      </c>
      <c r="I26" s="25">
        <f t="shared" si="0"/>
        <v>233.1073578114808</v>
      </c>
      <c r="J26" s="26">
        <f t="shared" si="1"/>
        <v>62.22229658508178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97784124</v>
      </c>
      <c r="D28" s="43">
        <v>61261133</v>
      </c>
      <c r="E28" s="43">
        <v>0</v>
      </c>
      <c r="F28" s="43">
        <v>47721654</v>
      </c>
      <c r="G28" s="44">
        <v>38840005</v>
      </c>
      <c r="H28" s="45">
        <v>60804796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60000000</v>
      </c>
      <c r="D29" s="43">
        <v>45600000</v>
      </c>
      <c r="E29" s="43">
        <v>51050245</v>
      </c>
      <c r="F29" s="43">
        <v>110096125</v>
      </c>
      <c r="G29" s="44">
        <v>139500000</v>
      </c>
      <c r="H29" s="45">
        <v>192500000</v>
      </c>
      <c r="I29" s="38">
        <f t="shared" si="0"/>
        <v>115.6622852642529</v>
      </c>
      <c r="J29" s="23">
        <f t="shared" si="1"/>
        <v>55.648271112370054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177295443</v>
      </c>
      <c r="D31" s="43">
        <v>38297517</v>
      </c>
      <c r="E31" s="43">
        <v>5769796</v>
      </c>
      <c r="F31" s="43">
        <v>43469907</v>
      </c>
      <c r="G31" s="44">
        <v>54344311</v>
      </c>
      <c r="H31" s="45">
        <v>40124034</v>
      </c>
      <c r="I31" s="38">
        <f t="shared" si="0"/>
        <v>653.4045744424933</v>
      </c>
      <c r="J31" s="23">
        <f t="shared" si="1"/>
        <v>90.87455775159144</v>
      </c>
      <c r="K31" s="2"/>
    </row>
    <row r="32" spans="1:11" ht="12.75">
      <c r="A32" s="9"/>
      <c r="B32" s="21" t="s">
        <v>31</v>
      </c>
      <c r="C32" s="43">
        <v>136486433</v>
      </c>
      <c r="D32" s="43">
        <v>190289531</v>
      </c>
      <c r="E32" s="43">
        <v>43435803</v>
      </c>
      <c r="F32" s="43">
        <v>132671907</v>
      </c>
      <c r="G32" s="44">
        <v>140706534</v>
      </c>
      <c r="H32" s="45">
        <v>134568770</v>
      </c>
      <c r="I32" s="38">
        <f t="shared" si="0"/>
        <v>205.44366130401687</v>
      </c>
      <c r="J32" s="23">
        <f t="shared" si="1"/>
        <v>45.78028984267808</v>
      </c>
      <c r="K32" s="2"/>
    </row>
    <row r="33" spans="1:11" ht="13.5" thickBot="1">
      <c r="A33" s="9"/>
      <c r="B33" s="39" t="s">
        <v>38</v>
      </c>
      <c r="C33" s="59">
        <v>471566000</v>
      </c>
      <c r="D33" s="59">
        <v>335448181</v>
      </c>
      <c r="E33" s="59">
        <v>100255844</v>
      </c>
      <c r="F33" s="59">
        <v>333959593</v>
      </c>
      <c r="G33" s="60">
        <v>373390850</v>
      </c>
      <c r="H33" s="61">
        <v>427997600</v>
      </c>
      <c r="I33" s="40">
        <f t="shared" si="0"/>
        <v>233.1073578114808</v>
      </c>
      <c r="J33" s="41">
        <f t="shared" si="1"/>
        <v>62.22229658508178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222421542</v>
      </c>
      <c r="D8" s="43">
        <v>239732016</v>
      </c>
      <c r="E8" s="43">
        <v>242116831</v>
      </c>
      <c r="F8" s="43">
        <v>259585185</v>
      </c>
      <c r="G8" s="44">
        <v>285543702</v>
      </c>
      <c r="H8" s="45">
        <v>308672742</v>
      </c>
      <c r="I8" s="22">
        <f>IF($E8=0,0,(($F8/$E8)-1)*100)</f>
        <v>7.214844968791123</v>
      </c>
      <c r="J8" s="23">
        <f>IF($E8=0,0,((($H8/$E8)^(1/3))-1)*100)</f>
        <v>8.432074409175016</v>
      </c>
      <c r="K8" s="2"/>
    </row>
    <row r="9" spans="1:11" ht="12.75">
      <c r="A9" s="5"/>
      <c r="B9" s="21" t="s">
        <v>17</v>
      </c>
      <c r="C9" s="43">
        <v>694370946</v>
      </c>
      <c r="D9" s="43">
        <v>691840090</v>
      </c>
      <c r="E9" s="43">
        <v>662117820</v>
      </c>
      <c r="F9" s="43">
        <v>757688322</v>
      </c>
      <c r="G9" s="44">
        <v>820058419</v>
      </c>
      <c r="H9" s="45">
        <v>874326449</v>
      </c>
      <c r="I9" s="22">
        <f>IF($E9=0,0,(($F9/$E9)-1)*100)</f>
        <v>14.434062807734138</v>
      </c>
      <c r="J9" s="23">
        <f>IF($E9=0,0,((($H9/$E9)^(1/3))-1)*100)</f>
        <v>9.709974287753775</v>
      </c>
      <c r="K9" s="2"/>
    </row>
    <row r="10" spans="1:11" ht="12.75">
      <c r="A10" s="5"/>
      <c r="B10" s="21" t="s">
        <v>18</v>
      </c>
      <c r="C10" s="43">
        <v>232727826</v>
      </c>
      <c r="D10" s="43">
        <v>254301133</v>
      </c>
      <c r="E10" s="43">
        <v>201272455</v>
      </c>
      <c r="F10" s="43">
        <v>242307866</v>
      </c>
      <c r="G10" s="44">
        <v>259191804</v>
      </c>
      <c r="H10" s="45">
        <v>279231275</v>
      </c>
      <c r="I10" s="22">
        <f aca="true" t="shared" si="0" ref="I10:I33">IF($E10=0,0,(($F10/$E10)-1)*100)</f>
        <v>20.387991491433844</v>
      </c>
      <c r="J10" s="23">
        <f aca="true" t="shared" si="1" ref="J10:J33">IF($E10=0,0,((($H10/$E10)^(1/3))-1)*100)</f>
        <v>11.5303945314301</v>
      </c>
      <c r="K10" s="2"/>
    </row>
    <row r="11" spans="1:11" ht="12.75">
      <c r="A11" s="9"/>
      <c r="B11" s="24" t="s">
        <v>19</v>
      </c>
      <c r="C11" s="46">
        <v>1149520314</v>
      </c>
      <c r="D11" s="46">
        <v>1185873239</v>
      </c>
      <c r="E11" s="46">
        <v>1105507106</v>
      </c>
      <c r="F11" s="46">
        <v>1259581373</v>
      </c>
      <c r="G11" s="47">
        <v>1364793925</v>
      </c>
      <c r="H11" s="48">
        <v>1462230466</v>
      </c>
      <c r="I11" s="25">
        <f t="shared" si="0"/>
        <v>13.936976629438336</v>
      </c>
      <c r="J11" s="26">
        <f t="shared" si="1"/>
        <v>9.770277795224702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319874728</v>
      </c>
      <c r="D13" s="43">
        <v>323924397</v>
      </c>
      <c r="E13" s="43">
        <v>276855856</v>
      </c>
      <c r="F13" s="43">
        <v>333712430</v>
      </c>
      <c r="G13" s="44">
        <v>351721660</v>
      </c>
      <c r="H13" s="45">
        <v>370811425</v>
      </c>
      <c r="I13" s="22">
        <f t="shared" si="0"/>
        <v>20.536525692994555</v>
      </c>
      <c r="J13" s="23">
        <f t="shared" si="1"/>
        <v>10.229997491172927</v>
      </c>
      <c r="K13" s="2"/>
    </row>
    <row r="14" spans="1:11" ht="12.75">
      <c r="A14" s="5"/>
      <c r="B14" s="21" t="s">
        <v>22</v>
      </c>
      <c r="C14" s="43">
        <v>91750853</v>
      </c>
      <c r="D14" s="43">
        <v>91909887</v>
      </c>
      <c r="E14" s="43">
        <v>53511371</v>
      </c>
      <c r="F14" s="43">
        <v>100619970</v>
      </c>
      <c r="G14" s="44">
        <v>104844503</v>
      </c>
      <c r="H14" s="45">
        <v>109275777</v>
      </c>
      <c r="I14" s="22">
        <f t="shared" si="0"/>
        <v>88.03474498906037</v>
      </c>
      <c r="J14" s="23">
        <f t="shared" si="1"/>
        <v>26.87009791651529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418041531</v>
      </c>
      <c r="D16" s="43">
        <v>458195549</v>
      </c>
      <c r="E16" s="43">
        <v>400963374</v>
      </c>
      <c r="F16" s="43">
        <v>489373569</v>
      </c>
      <c r="G16" s="44">
        <v>529634623</v>
      </c>
      <c r="H16" s="45">
        <v>560413930</v>
      </c>
      <c r="I16" s="22">
        <f t="shared" si="0"/>
        <v>22.049444097105987</v>
      </c>
      <c r="J16" s="23">
        <f t="shared" si="1"/>
        <v>11.806762640809998</v>
      </c>
      <c r="K16" s="2"/>
    </row>
    <row r="17" spans="1:11" ht="12.75">
      <c r="A17" s="5"/>
      <c r="B17" s="21" t="s">
        <v>24</v>
      </c>
      <c r="C17" s="43">
        <v>379157567</v>
      </c>
      <c r="D17" s="43">
        <v>387550289</v>
      </c>
      <c r="E17" s="43">
        <v>326790730</v>
      </c>
      <c r="F17" s="43">
        <v>401503725</v>
      </c>
      <c r="G17" s="44">
        <v>414780060</v>
      </c>
      <c r="H17" s="45">
        <v>434090865</v>
      </c>
      <c r="I17" s="29">
        <f t="shared" si="0"/>
        <v>22.86264209514144</v>
      </c>
      <c r="J17" s="30">
        <f t="shared" si="1"/>
        <v>9.92681358322196</v>
      </c>
      <c r="K17" s="2"/>
    </row>
    <row r="18" spans="1:11" ht="12.75">
      <c r="A18" s="5"/>
      <c r="B18" s="24" t="s">
        <v>25</v>
      </c>
      <c r="C18" s="46">
        <v>1208824679</v>
      </c>
      <c r="D18" s="46">
        <v>1261580122</v>
      </c>
      <c r="E18" s="46">
        <v>1058121331</v>
      </c>
      <c r="F18" s="46">
        <v>1325209694</v>
      </c>
      <c r="G18" s="47">
        <v>1400980846</v>
      </c>
      <c r="H18" s="48">
        <v>1474591997</v>
      </c>
      <c r="I18" s="25">
        <f t="shared" si="0"/>
        <v>25.241752072759226</v>
      </c>
      <c r="J18" s="26">
        <f t="shared" si="1"/>
        <v>11.698018184723335</v>
      </c>
      <c r="K18" s="2"/>
    </row>
    <row r="19" spans="1:11" ht="23.25" customHeight="1">
      <c r="A19" s="31"/>
      <c r="B19" s="32" t="s">
        <v>26</v>
      </c>
      <c r="C19" s="52">
        <v>-59304365</v>
      </c>
      <c r="D19" s="52">
        <v>-75706883</v>
      </c>
      <c r="E19" s="52">
        <v>47385775</v>
      </c>
      <c r="F19" s="53">
        <v>-65628321</v>
      </c>
      <c r="G19" s="54">
        <v>-36186921</v>
      </c>
      <c r="H19" s="55">
        <v>-12361531</v>
      </c>
      <c r="I19" s="33">
        <f t="shared" si="0"/>
        <v>-238.49793740843114</v>
      </c>
      <c r="J19" s="34">
        <f t="shared" si="1"/>
        <v>-163.89615988112078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29750000</v>
      </c>
      <c r="D22" s="43">
        <v>34012085</v>
      </c>
      <c r="E22" s="43">
        <v>21640877</v>
      </c>
      <c r="F22" s="43">
        <v>33365000</v>
      </c>
      <c r="G22" s="44">
        <v>41470000</v>
      </c>
      <c r="H22" s="45">
        <v>45110000</v>
      </c>
      <c r="I22" s="38">
        <f t="shared" si="0"/>
        <v>54.17582198725126</v>
      </c>
      <c r="J22" s="23">
        <f t="shared" si="1"/>
        <v>27.741689799538506</v>
      </c>
      <c r="K22" s="2"/>
    </row>
    <row r="23" spans="1:11" ht="12.75">
      <c r="A23" s="9"/>
      <c r="B23" s="21" t="s">
        <v>29</v>
      </c>
      <c r="C23" s="43">
        <v>14678000</v>
      </c>
      <c r="D23" s="43">
        <v>14425178</v>
      </c>
      <c r="E23" s="43">
        <v>5536292</v>
      </c>
      <c r="F23" s="43">
        <v>26517000</v>
      </c>
      <c r="G23" s="44">
        <v>19418000</v>
      </c>
      <c r="H23" s="45">
        <v>30582000</v>
      </c>
      <c r="I23" s="38">
        <f t="shared" si="0"/>
        <v>378.96678860146824</v>
      </c>
      <c r="J23" s="23">
        <f t="shared" si="1"/>
        <v>76.77287773990038</v>
      </c>
      <c r="K23" s="2"/>
    </row>
    <row r="24" spans="1:11" ht="12.75">
      <c r="A24" s="9"/>
      <c r="B24" s="21" t="s">
        <v>30</v>
      </c>
      <c r="C24" s="43">
        <v>90755831</v>
      </c>
      <c r="D24" s="43">
        <v>104840044</v>
      </c>
      <c r="E24" s="43">
        <v>86943294</v>
      </c>
      <c r="F24" s="43">
        <v>76572739</v>
      </c>
      <c r="G24" s="44">
        <v>74077174</v>
      </c>
      <c r="H24" s="45">
        <v>78027956</v>
      </c>
      <c r="I24" s="38">
        <f t="shared" si="0"/>
        <v>-11.927952718239542</v>
      </c>
      <c r="J24" s="23">
        <f t="shared" si="1"/>
        <v>-3.5420457748927436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135183831</v>
      </c>
      <c r="D26" s="46">
        <v>153277307</v>
      </c>
      <c r="E26" s="46">
        <v>114120463</v>
      </c>
      <c r="F26" s="46">
        <v>136454739</v>
      </c>
      <c r="G26" s="47">
        <v>134965174</v>
      </c>
      <c r="H26" s="48">
        <v>153719956</v>
      </c>
      <c r="I26" s="25">
        <f t="shared" si="0"/>
        <v>19.57078985913332</v>
      </c>
      <c r="J26" s="26">
        <f t="shared" si="1"/>
        <v>10.438943196243656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35220000</v>
      </c>
      <c r="D28" s="43">
        <v>41880190</v>
      </c>
      <c r="E28" s="43">
        <v>37081972</v>
      </c>
      <c r="F28" s="43">
        <v>36370652</v>
      </c>
      <c r="G28" s="44">
        <v>30178261</v>
      </c>
      <c r="H28" s="45">
        <v>19842261</v>
      </c>
      <c r="I28" s="38">
        <f t="shared" si="0"/>
        <v>-1.9182367108200205</v>
      </c>
      <c r="J28" s="23">
        <f t="shared" si="1"/>
        <v>-18.814940726481655</v>
      </c>
      <c r="K28" s="2"/>
    </row>
    <row r="29" spans="1:11" ht="12.75">
      <c r="A29" s="9"/>
      <c r="B29" s="21" t="s">
        <v>35</v>
      </c>
      <c r="C29" s="43">
        <v>31758000</v>
      </c>
      <c r="D29" s="43">
        <v>48012572</v>
      </c>
      <c r="E29" s="43">
        <v>41080187</v>
      </c>
      <c r="F29" s="43">
        <v>30700000</v>
      </c>
      <c r="G29" s="44">
        <v>27578261</v>
      </c>
      <c r="H29" s="45">
        <v>29828261</v>
      </c>
      <c r="I29" s="38">
        <f t="shared" si="0"/>
        <v>-25.268110391026212</v>
      </c>
      <c r="J29" s="23">
        <f t="shared" si="1"/>
        <v>-10.119563221676653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1500000</v>
      </c>
      <c r="G30" s="44">
        <v>3500000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13887307</v>
      </c>
      <c r="D31" s="43">
        <v>12049188</v>
      </c>
      <c r="E31" s="43">
        <v>9788895</v>
      </c>
      <c r="F31" s="43">
        <v>9663478</v>
      </c>
      <c r="G31" s="44">
        <v>11717391</v>
      </c>
      <c r="H31" s="45">
        <v>19717391</v>
      </c>
      <c r="I31" s="38">
        <f t="shared" si="0"/>
        <v>-1.281217134313939</v>
      </c>
      <c r="J31" s="23">
        <f t="shared" si="1"/>
        <v>26.290861607383007</v>
      </c>
      <c r="K31" s="2"/>
    </row>
    <row r="32" spans="1:11" ht="12.75">
      <c r="A32" s="9"/>
      <c r="B32" s="21" t="s">
        <v>31</v>
      </c>
      <c r="C32" s="43">
        <v>54318524</v>
      </c>
      <c r="D32" s="43">
        <v>51335357</v>
      </c>
      <c r="E32" s="43">
        <v>26169409</v>
      </c>
      <c r="F32" s="43">
        <v>58220609</v>
      </c>
      <c r="G32" s="44">
        <v>61991261</v>
      </c>
      <c r="H32" s="45">
        <v>84332043</v>
      </c>
      <c r="I32" s="38">
        <f t="shared" si="0"/>
        <v>122.47582664170977</v>
      </c>
      <c r="J32" s="23">
        <f t="shared" si="1"/>
        <v>47.706486915863856</v>
      </c>
      <c r="K32" s="2"/>
    </row>
    <row r="33" spans="1:11" ht="13.5" thickBot="1">
      <c r="A33" s="9"/>
      <c r="B33" s="39" t="s">
        <v>38</v>
      </c>
      <c r="C33" s="59">
        <v>135183831</v>
      </c>
      <c r="D33" s="59">
        <v>153277307</v>
      </c>
      <c r="E33" s="59">
        <v>114120463</v>
      </c>
      <c r="F33" s="59">
        <v>136454739</v>
      </c>
      <c r="G33" s="60">
        <v>134965174</v>
      </c>
      <c r="H33" s="61">
        <v>153719956</v>
      </c>
      <c r="I33" s="40">
        <f t="shared" si="0"/>
        <v>19.57078985913332</v>
      </c>
      <c r="J33" s="41">
        <f t="shared" si="1"/>
        <v>10.438943196243656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116940708</v>
      </c>
      <c r="D8" s="43">
        <v>129290402</v>
      </c>
      <c r="E8" s="43">
        <v>131809203</v>
      </c>
      <c r="F8" s="43">
        <v>135625634</v>
      </c>
      <c r="G8" s="44">
        <v>142271291</v>
      </c>
      <c r="H8" s="45">
        <v>149242584</v>
      </c>
      <c r="I8" s="22">
        <f>IF($E8=0,0,(($F8/$E8)-1)*100)</f>
        <v>2.8954207393242504</v>
      </c>
      <c r="J8" s="23">
        <f>IF($E8=0,0,((($H8/$E8)^(1/3))-1)*100)</f>
        <v>4.227505047954816</v>
      </c>
      <c r="K8" s="2"/>
    </row>
    <row r="9" spans="1:11" ht="12.75">
      <c r="A9" s="5"/>
      <c r="B9" s="21" t="s">
        <v>17</v>
      </c>
      <c r="C9" s="43">
        <v>528987505</v>
      </c>
      <c r="D9" s="43">
        <v>532664549</v>
      </c>
      <c r="E9" s="43">
        <v>540052647</v>
      </c>
      <c r="F9" s="43">
        <v>565327618</v>
      </c>
      <c r="G9" s="44">
        <v>600008556</v>
      </c>
      <c r="H9" s="45">
        <v>636831849</v>
      </c>
      <c r="I9" s="22">
        <f>IF($E9=0,0,(($F9/$E9)-1)*100)</f>
        <v>4.680093902030258</v>
      </c>
      <c r="J9" s="23">
        <f>IF($E9=0,0,((($H9/$E9)^(1/3))-1)*100)</f>
        <v>5.648392157997506</v>
      </c>
      <c r="K9" s="2"/>
    </row>
    <row r="10" spans="1:11" ht="12.75">
      <c r="A10" s="5"/>
      <c r="B10" s="21" t="s">
        <v>18</v>
      </c>
      <c r="C10" s="43">
        <v>245212180</v>
      </c>
      <c r="D10" s="43">
        <v>203561984</v>
      </c>
      <c r="E10" s="43">
        <v>189789329</v>
      </c>
      <c r="F10" s="43">
        <v>243648360</v>
      </c>
      <c r="G10" s="44">
        <v>264284357</v>
      </c>
      <c r="H10" s="45">
        <v>292496778</v>
      </c>
      <c r="I10" s="22">
        <f aca="true" t="shared" si="0" ref="I10:I33">IF($E10=0,0,(($F10/$E10)-1)*100)</f>
        <v>28.378324157518886</v>
      </c>
      <c r="J10" s="23">
        <f aca="true" t="shared" si="1" ref="J10:J33">IF($E10=0,0,((($H10/$E10)^(1/3))-1)*100)</f>
        <v>15.509161709744745</v>
      </c>
      <c r="K10" s="2"/>
    </row>
    <row r="11" spans="1:11" ht="12.75">
      <c r="A11" s="9"/>
      <c r="B11" s="24" t="s">
        <v>19</v>
      </c>
      <c r="C11" s="46">
        <v>891140393</v>
      </c>
      <c r="D11" s="46">
        <v>865516935</v>
      </c>
      <c r="E11" s="46">
        <v>861651179</v>
      </c>
      <c r="F11" s="46">
        <v>944601612</v>
      </c>
      <c r="G11" s="47">
        <v>1006564204</v>
      </c>
      <c r="H11" s="48">
        <v>1078571211</v>
      </c>
      <c r="I11" s="25">
        <f t="shared" si="0"/>
        <v>9.626915742896003</v>
      </c>
      <c r="J11" s="26">
        <f t="shared" si="1"/>
        <v>7.771959476588619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209696988</v>
      </c>
      <c r="D13" s="43">
        <v>197361774</v>
      </c>
      <c r="E13" s="43">
        <v>190483067</v>
      </c>
      <c r="F13" s="43">
        <v>215770342</v>
      </c>
      <c r="G13" s="44">
        <v>226662542</v>
      </c>
      <c r="H13" s="45">
        <v>237724630</v>
      </c>
      <c r="I13" s="22">
        <f t="shared" si="0"/>
        <v>13.275340111990118</v>
      </c>
      <c r="J13" s="23">
        <f t="shared" si="1"/>
        <v>7.664518301252321</v>
      </c>
      <c r="K13" s="2"/>
    </row>
    <row r="14" spans="1:11" ht="12.75">
      <c r="A14" s="5"/>
      <c r="B14" s="21" t="s">
        <v>22</v>
      </c>
      <c r="C14" s="43">
        <v>150776271</v>
      </c>
      <c r="D14" s="43">
        <v>121290507</v>
      </c>
      <c r="E14" s="43">
        <v>21695187</v>
      </c>
      <c r="F14" s="43">
        <v>158355796</v>
      </c>
      <c r="G14" s="44">
        <v>166728545</v>
      </c>
      <c r="H14" s="45">
        <v>175549677</v>
      </c>
      <c r="I14" s="22">
        <f t="shared" si="0"/>
        <v>629.9121044681476</v>
      </c>
      <c r="J14" s="23">
        <f t="shared" si="1"/>
        <v>100.76078213400467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341353138</v>
      </c>
      <c r="D16" s="43">
        <v>340053138</v>
      </c>
      <c r="E16" s="43">
        <v>297304155</v>
      </c>
      <c r="F16" s="43">
        <v>363306696</v>
      </c>
      <c r="G16" s="44">
        <v>388150882</v>
      </c>
      <c r="H16" s="45">
        <v>414694535</v>
      </c>
      <c r="I16" s="22">
        <f t="shared" si="0"/>
        <v>22.20034260873347</v>
      </c>
      <c r="J16" s="23">
        <f t="shared" si="1"/>
        <v>11.731538218447724</v>
      </c>
      <c r="K16" s="2"/>
    </row>
    <row r="17" spans="1:11" ht="12.75">
      <c r="A17" s="5"/>
      <c r="B17" s="21" t="s">
        <v>24</v>
      </c>
      <c r="C17" s="43">
        <v>202798869</v>
      </c>
      <c r="D17" s="43">
        <v>218472071</v>
      </c>
      <c r="E17" s="43">
        <v>150452364</v>
      </c>
      <c r="F17" s="43">
        <v>228515553</v>
      </c>
      <c r="G17" s="44">
        <v>223735215</v>
      </c>
      <c r="H17" s="45">
        <v>241372461</v>
      </c>
      <c r="I17" s="29">
        <f t="shared" si="0"/>
        <v>51.885651328150615</v>
      </c>
      <c r="J17" s="30">
        <f t="shared" si="1"/>
        <v>17.065673347060816</v>
      </c>
      <c r="K17" s="2"/>
    </row>
    <row r="18" spans="1:11" ht="12.75">
      <c r="A18" s="5"/>
      <c r="B18" s="24" t="s">
        <v>25</v>
      </c>
      <c r="C18" s="46">
        <v>904625266</v>
      </c>
      <c r="D18" s="46">
        <v>877177490</v>
      </c>
      <c r="E18" s="46">
        <v>659934773</v>
      </c>
      <c r="F18" s="46">
        <v>965948387</v>
      </c>
      <c r="G18" s="47">
        <v>1005277184</v>
      </c>
      <c r="H18" s="48">
        <v>1069341303</v>
      </c>
      <c r="I18" s="25">
        <f t="shared" si="0"/>
        <v>46.370281809653946</v>
      </c>
      <c r="J18" s="26">
        <f t="shared" si="1"/>
        <v>17.455072247339707</v>
      </c>
      <c r="K18" s="2"/>
    </row>
    <row r="19" spans="1:11" ht="23.25" customHeight="1">
      <c r="A19" s="31"/>
      <c r="B19" s="32" t="s">
        <v>26</v>
      </c>
      <c r="C19" s="52">
        <v>-13484873</v>
      </c>
      <c r="D19" s="52">
        <v>-11660555</v>
      </c>
      <c r="E19" s="52">
        <v>201716406</v>
      </c>
      <c r="F19" s="53">
        <v>-21346775</v>
      </c>
      <c r="G19" s="54">
        <v>1287020</v>
      </c>
      <c r="H19" s="55">
        <v>9229908</v>
      </c>
      <c r="I19" s="33">
        <f t="shared" si="0"/>
        <v>-110.58256758748715</v>
      </c>
      <c r="J19" s="34">
        <f t="shared" si="1"/>
        <v>-64.23276373566134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23200000</v>
      </c>
      <c r="D23" s="43">
        <v>8636964</v>
      </c>
      <c r="E23" s="43">
        <v>5455112</v>
      </c>
      <c r="F23" s="43">
        <v>14052405</v>
      </c>
      <c r="G23" s="44">
        <v>0</v>
      </c>
      <c r="H23" s="45">
        <v>0</v>
      </c>
      <c r="I23" s="38">
        <f t="shared" si="0"/>
        <v>157.60066887719262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59154000</v>
      </c>
      <c r="D24" s="43">
        <v>51048961</v>
      </c>
      <c r="E24" s="43">
        <v>31091914</v>
      </c>
      <c r="F24" s="43">
        <v>65639000</v>
      </c>
      <c r="G24" s="44">
        <v>67587500</v>
      </c>
      <c r="H24" s="45">
        <v>72739400</v>
      </c>
      <c r="I24" s="38">
        <f t="shared" si="0"/>
        <v>111.11276713295939</v>
      </c>
      <c r="J24" s="23">
        <f t="shared" si="1"/>
        <v>32.7519020196559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82354000</v>
      </c>
      <c r="D26" s="46">
        <v>59685925</v>
      </c>
      <c r="E26" s="46">
        <v>36547026</v>
      </c>
      <c r="F26" s="46">
        <v>79691405</v>
      </c>
      <c r="G26" s="47">
        <v>67587500</v>
      </c>
      <c r="H26" s="48">
        <v>72739400</v>
      </c>
      <c r="I26" s="25">
        <f t="shared" si="0"/>
        <v>118.05168223537534</v>
      </c>
      <c r="J26" s="26">
        <f t="shared" si="1"/>
        <v>25.788003497261403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8000000</v>
      </c>
      <c r="D28" s="43">
        <v>8000000</v>
      </c>
      <c r="E28" s="43">
        <v>1385368</v>
      </c>
      <c r="F28" s="43">
        <v>9825000</v>
      </c>
      <c r="G28" s="44">
        <v>11780000</v>
      </c>
      <c r="H28" s="45">
        <v>12345440</v>
      </c>
      <c r="I28" s="38">
        <f t="shared" si="0"/>
        <v>609.1978449047473</v>
      </c>
      <c r="J28" s="23">
        <f t="shared" si="1"/>
        <v>107.32283572885515</v>
      </c>
      <c r="K28" s="2"/>
    </row>
    <row r="29" spans="1:11" ht="12.75">
      <c r="A29" s="9"/>
      <c r="B29" s="21" t="s">
        <v>35</v>
      </c>
      <c r="C29" s="43">
        <v>22904000</v>
      </c>
      <c r="D29" s="43">
        <v>14004000</v>
      </c>
      <c r="E29" s="43">
        <v>15568529</v>
      </c>
      <c r="F29" s="43">
        <v>22000000</v>
      </c>
      <c r="G29" s="44">
        <v>21741000</v>
      </c>
      <c r="H29" s="45">
        <v>18000000</v>
      </c>
      <c r="I29" s="38">
        <f t="shared" si="0"/>
        <v>41.3107172809968</v>
      </c>
      <c r="J29" s="23">
        <f t="shared" si="1"/>
        <v>4.956250736501189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29800000</v>
      </c>
      <c r="D31" s="43">
        <v>14210000</v>
      </c>
      <c r="E31" s="43">
        <v>9045930</v>
      </c>
      <c r="F31" s="43">
        <v>29749000</v>
      </c>
      <c r="G31" s="44">
        <v>22000000</v>
      </c>
      <c r="H31" s="45">
        <v>29698000</v>
      </c>
      <c r="I31" s="38">
        <f t="shared" si="0"/>
        <v>228.86613095613166</v>
      </c>
      <c r="J31" s="23">
        <f t="shared" si="1"/>
        <v>48.624814892950766</v>
      </c>
      <c r="K31" s="2"/>
    </row>
    <row r="32" spans="1:11" ht="12.75">
      <c r="A32" s="9"/>
      <c r="B32" s="21" t="s">
        <v>31</v>
      </c>
      <c r="C32" s="43">
        <v>21650000</v>
      </c>
      <c r="D32" s="43">
        <v>23471925</v>
      </c>
      <c r="E32" s="43">
        <v>10547199</v>
      </c>
      <c r="F32" s="43">
        <v>18117405</v>
      </c>
      <c r="G32" s="44">
        <v>12066500</v>
      </c>
      <c r="H32" s="45">
        <v>12695960</v>
      </c>
      <c r="I32" s="38">
        <f t="shared" si="0"/>
        <v>71.774563085422</v>
      </c>
      <c r="J32" s="23">
        <f t="shared" si="1"/>
        <v>6.375790825296601</v>
      </c>
      <c r="K32" s="2"/>
    </row>
    <row r="33" spans="1:11" ht="13.5" thickBot="1">
      <c r="A33" s="9"/>
      <c r="B33" s="39" t="s">
        <v>38</v>
      </c>
      <c r="C33" s="59">
        <v>82354000</v>
      </c>
      <c r="D33" s="59">
        <v>59685925</v>
      </c>
      <c r="E33" s="59">
        <v>36547026</v>
      </c>
      <c r="F33" s="59">
        <v>79691405</v>
      </c>
      <c r="G33" s="60">
        <v>67587500</v>
      </c>
      <c r="H33" s="61">
        <v>72739400</v>
      </c>
      <c r="I33" s="40">
        <f t="shared" si="0"/>
        <v>118.05168223537534</v>
      </c>
      <c r="J33" s="41">
        <f t="shared" si="1"/>
        <v>25.788003497261403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405811181</v>
      </c>
      <c r="D10" s="43">
        <v>390714722</v>
      </c>
      <c r="E10" s="43">
        <v>357882459</v>
      </c>
      <c r="F10" s="43">
        <v>417763249</v>
      </c>
      <c r="G10" s="44">
        <v>415445580</v>
      </c>
      <c r="H10" s="45">
        <v>429392972</v>
      </c>
      <c r="I10" s="22">
        <f aca="true" t="shared" si="0" ref="I10:I33">IF($E10=0,0,(($F10/$E10)-1)*100)</f>
        <v>16.731971208457573</v>
      </c>
      <c r="J10" s="23">
        <f aca="true" t="shared" si="1" ref="J10:J33">IF($E10=0,0,((($H10/$E10)^(1/3))-1)*100)</f>
        <v>6.260414680772963</v>
      </c>
      <c r="K10" s="2"/>
    </row>
    <row r="11" spans="1:11" ht="12.75">
      <c r="A11" s="9"/>
      <c r="B11" s="24" t="s">
        <v>19</v>
      </c>
      <c r="C11" s="46">
        <v>405811181</v>
      </c>
      <c r="D11" s="46">
        <v>390714722</v>
      </c>
      <c r="E11" s="46">
        <v>357882459</v>
      </c>
      <c r="F11" s="46">
        <v>417763249</v>
      </c>
      <c r="G11" s="47">
        <v>415445580</v>
      </c>
      <c r="H11" s="48">
        <v>429392972</v>
      </c>
      <c r="I11" s="25">
        <f t="shared" si="0"/>
        <v>16.731971208457573</v>
      </c>
      <c r="J11" s="26">
        <f t="shared" si="1"/>
        <v>6.260414680772963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276024667</v>
      </c>
      <c r="D13" s="43">
        <v>273798414</v>
      </c>
      <c r="E13" s="43">
        <v>271860675</v>
      </c>
      <c r="F13" s="43">
        <v>274643831</v>
      </c>
      <c r="G13" s="44">
        <v>287002800</v>
      </c>
      <c r="H13" s="45">
        <v>299917925</v>
      </c>
      <c r="I13" s="22">
        <f t="shared" si="0"/>
        <v>1.0237435039105902</v>
      </c>
      <c r="J13" s="23">
        <f t="shared" si="1"/>
        <v>3.328155588980075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153037674</v>
      </c>
      <c r="D17" s="43">
        <v>127451855</v>
      </c>
      <c r="E17" s="43">
        <v>101098253</v>
      </c>
      <c r="F17" s="43">
        <v>142617340</v>
      </c>
      <c r="G17" s="44">
        <v>131280909</v>
      </c>
      <c r="H17" s="45">
        <v>137263260</v>
      </c>
      <c r="I17" s="29">
        <f t="shared" si="0"/>
        <v>41.068055844644526</v>
      </c>
      <c r="J17" s="30">
        <f t="shared" si="1"/>
        <v>10.731254305712557</v>
      </c>
      <c r="K17" s="2"/>
    </row>
    <row r="18" spans="1:11" ht="12.75">
      <c r="A18" s="5"/>
      <c r="B18" s="24" t="s">
        <v>25</v>
      </c>
      <c r="C18" s="46">
        <v>429062341</v>
      </c>
      <c r="D18" s="46">
        <v>401250269</v>
      </c>
      <c r="E18" s="46">
        <v>372958928</v>
      </c>
      <c r="F18" s="46">
        <v>417261171</v>
      </c>
      <c r="G18" s="47">
        <v>418283709</v>
      </c>
      <c r="H18" s="48">
        <v>437181185</v>
      </c>
      <c r="I18" s="25">
        <f t="shared" si="0"/>
        <v>11.878584925576586</v>
      </c>
      <c r="J18" s="26">
        <f t="shared" si="1"/>
        <v>5.4387264637759225</v>
      </c>
      <c r="K18" s="2"/>
    </row>
    <row r="19" spans="1:11" ht="23.25" customHeight="1">
      <c r="A19" s="31"/>
      <c r="B19" s="32" t="s">
        <v>26</v>
      </c>
      <c r="C19" s="52">
        <v>-23251160</v>
      </c>
      <c r="D19" s="52">
        <v>-10535547</v>
      </c>
      <c r="E19" s="52">
        <v>-15076469</v>
      </c>
      <c r="F19" s="53">
        <v>502078</v>
      </c>
      <c r="G19" s="54">
        <v>-2838129</v>
      </c>
      <c r="H19" s="55">
        <v>-7788213</v>
      </c>
      <c r="I19" s="33">
        <f t="shared" si="0"/>
        <v>-103.33020948074778</v>
      </c>
      <c r="J19" s="34">
        <f t="shared" si="1"/>
        <v>-19.762129542957418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1750000</v>
      </c>
      <c r="D23" s="43">
        <v>1493763</v>
      </c>
      <c r="E23" s="43">
        <v>663461</v>
      </c>
      <c r="F23" s="43">
        <v>2150000</v>
      </c>
      <c r="G23" s="44">
        <v>2246750</v>
      </c>
      <c r="H23" s="45">
        <v>2347854</v>
      </c>
      <c r="I23" s="38">
        <f t="shared" si="0"/>
        <v>224.0582340182769</v>
      </c>
      <c r="J23" s="23">
        <f t="shared" si="1"/>
        <v>52.388395374814436</v>
      </c>
      <c r="K23" s="2"/>
    </row>
    <row r="24" spans="1:11" ht="12.75">
      <c r="A24" s="9"/>
      <c r="B24" s="21" t="s">
        <v>30</v>
      </c>
      <c r="C24" s="43">
        <v>0</v>
      </c>
      <c r="D24" s="43">
        <v>788950</v>
      </c>
      <c r="E24" s="43">
        <v>38950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1750000</v>
      </c>
      <c r="D26" s="46">
        <v>2282713</v>
      </c>
      <c r="E26" s="46">
        <v>702411</v>
      </c>
      <c r="F26" s="46">
        <v>2150000</v>
      </c>
      <c r="G26" s="47">
        <v>2246750</v>
      </c>
      <c r="H26" s="48">
        <v>2347854</v>
      </c>
      <c r="I26" s="25">
        <f t="shared" si="0"/>
        <v>206.08860054868163</v>
      </c>
      <c r="J26" s="26">
        <f t="shared" si="1"/>
        <v>49.51792488449782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1750000</v>
      </c>
      <c r="D32" s="43">
        <v>2282713</v>
      </c>
      <c r="E32" s="43">
        <v>702411</v>
      </c>
      <c r="F32" s="43">
        <v>2150000</v>
      </c>
      <c r="G32" s="44">
        <v>2246750</v>
      </c>
      <c r="H32" s="45">
        <v>2347854</v>
      </c>
      <c r="I32" s="38">
        <f t="shared" si="0"/>
        <v>206.08860054868163</v>
      </c>
      <c r="J32" s="23">
        <f t="shared" si="1"/>
        <v>49.51792488449782</v>
      </c>
      <c r="K32" s="2"/>
    </row>
    <row r="33" spans="1:11" ht="13.5" thickBot="1">
      <c r="A33" s="9"/>
      <c r="B33" s="39" t="s">
        <v>38</v>
      </c>
      <c r="C33" s="59">
        <v>1750000</v>
      </c>
      <c r="D33" s="59">
        <v>2282713</v>
      </c>
      <c r="E33" s="59">
        <v>702411</v>
      </c>
      <c r="F33" s="59">
        <v>2150000</v>
      </c>
      <c r="G33" s="60">
        <v>2246750</v>
      </c>
      <c r="H33" s="61">
        <v>2347854</v>
      </c>
      <c r="I33" s="40">
        <f t="shared" si="0"/>
        <v>206.08860054868163</v>
      </c>
      <c r="J33" s="41">
        <f t="shared" si="1"/>
        <v>49.51792488449782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576921582</v>
      </c>
      <c r="D8" s="43">
        <v>561316870</v>
      </c>
      <c r="E8" s="43">
        <v>447754674</v>
      </c>
      <c r="F8" s="43">
        <v>578156378</v>
      </c>
      <c r="G8" s="44">
        <v>608220511</v>
      </c>
      <c r="H8" s="45">
        <v>637415095</v>
      </c>
      <c r="I8" s="22">
        <f>IF($E8=0,0,(($F8/$E8)-1)*100)</f>
        <v>29.123471305181738</v>
      </c>
      <c r="J8" s="23">
        <f>IF($E8=0,0,((($H8/$E8)^(1/3))-1)*100)</f>
        <v>12.493493830613357</v>
      </c>
      <c r="K8" s="2"/>
    </row>
    <row r="9" spans="1:11" ht="12.75">
      <c r="A9" s="5"/>
      <c r="B9" s="21" t="s">
        <v>17</v>
      </c>
      <c r="C9" s="43">
        <v>1663380103</v>
      </c>
      <c r="D9" s="43">
        <v>1824899452</v>
      </c>
      <c r="E9" s="43">
        <v>1569596295</v>
      </c>
      <c r="F9" s="43">
        <v>1940900272</v>
      </c>
      <c r="G9" s="44">
        <v>2041827092</v>
      </c>
      <c r="H9" s="45">
        <v>2139834790</v>
      </c>
      <c r="I9" s="22">
        <f>IF($E9=0,0,(($F9/$E9)-1)*100)</f>
        <v>23.656017676825613</v>
      </c>
      <c r="J9" s="23">
        <f>IF($E9=0,0,((($H9/$E9)^(1/3))-1)*100)</f>
        <v>10.88277674370719</v>
      </c>
      <c r="K9" s="2"/>
    </row>
    <row r="10" spans="1:11" ht="12.75">
      <c r="A10" s="5"/>
      <c r="B10" s="21" t="s">
        <v>18</v>
      </c>
      <c r="C10" s="43">
        <v>816619750</v>
      </c>
      <c r="D10" s="43">
        <v>730575106</v>
      </c>
      <c r="E10" s="43">
        <v>172987141</v>
      </c>
      <c r="F10" s="43">
        <v>814014809</v>
      </c>
      <c r="G10" s="44">
        <v>783859383</v>
      </c>
      <c r="H10" s="45">
        <v>844761726</v>
      </c>
      <c r="I10" s="22">
        <f aca="true" t="shared" si="0" ref="I10:I33">IF($E10=0,0,(($F10/$E10)-1)*100)</f>
        <v>370.56376808955986</v>
      </c>
      <c r="J10" s="23">
        <f aca="true" t="shared" si="1" ref="J10:J33">IF($E10=0,0,((($H10/$E10)^(1/3))-1)*100)</f>
        <v>69.65765865714566</v>
      </c>
      <c r="K10" s="2"/>
    </row>
    <row r="11" spans="1:11" ht="12.75">
      <c r="A11" s="9"/>
      <c r="B11" s="24" t="s">
        <v>19</v>
      </c>
      <c r="C11" s="46">
        <v>3056921435</v>
      </c>
      <c r="D11" s="46">
        <v>3116791428</v>
      </c>
      <c r="E11" s="46">
        <v>2190338110</v>
      </c>
      <c r="F11" s="46">
        <v>3333071459</v>
      </c>
      <c r="G11" s="47">
        <v>3433906986</v>
      </c>
      <c r="H11" s="48">
        <v>3622011611</v>
      </c>
      <c r="I11" s="25">
        <f t="shared" si="0"/>
        <v>52.17155030918947</v>
      </c>
      <c r="J11" s="26">
        <f t="shared" si="1"/>
        <v>18.253197560758096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801631894</v>
      </c>
      <c r="D13" s="43">
        <v>865275848</v>
      </c>
      <c r="E13" s="43">
        <v>-725238408</v>
      </c>
      <c r="F13" s="43">
        <v>910616153</v>
      </c>
      <c r="G13" s="44">
        <v>954536484</v>
      </c>
      <c r="H13" s="45">
        <v>998170839</v>
      </c>
      <c r="I13" s="22">
        <f t="shared" si="0"/>
        <v>-225.56093871410079</v>
      </c>
      <c r="J13" s="23">
        <f t="shared" si="1"/>
        <v>-211.234974789833</v>
      </c>
      <c r="K13" s="2"/>
    </row>
    <row r="14" spans="1:11" ht="12.75">
      <c r="A14" s="5"/>
      <c r="B14" s="21" t="s">
        <v>22</v>
      </c>
      <c r="C14" s="43">
        <v>125040540</v>
      </c>
      <c r="D14" s="43">
        <v>181553465</v>
      </c>
      <c r="E14" s="43">
        <v>0</v>
      </c>
      <c r="F14" s="43">
        <v>182299251</v>
      </c>
      <c r="G14" s="44">
        <v>197996758</v>
      </c>
      <c r="H14" s="45">
        <v>179728103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1067727404</v>
      </c>
      <c r="D16" s="43">
        <v>1080505223</v>
      </c>
      <c r="E16" s="43">
        <v>1080359019</v>
      </c>
      <c r="F16" s="43">
        <v>1216585396</v>
      </c>
      <c r="G16" s="44">
        <v>1234930224</v>
      </c>
      <c r="H16" s="45">
        <v>1296676735</v>
      </c>
      <c r="I16" s="22">
        <f t="shared" si="0"/>
        <v>12.60936175884324</v>
      </c>
      <c r="J16" s="23">
        <f t="shared" si="1"/>
        <v>6.272575471511432</v>
      </c>
      <c r="K16" s="2"/>
    </row>
    <row r="17" spans="1:11" ht="12.75">
      <c r="A17" s="5"/>
      <c r="B17" s="21" t="s">
        <v>24</v>
      </c>
      <c r="C17" s="43">
        <v>981565238</v>
      </c>
      <c r="D17" s="43">
        <v>988323830</v>
      </c>
      <c r="E17" s="43">
        <v>490958471</v>
      </c>
      <c r="F17" s="43">
        <v>980620822</v>
      </c>
      <c r="G17" s="44">
        <v>1013528230</v>
      </c>
      <c r="H17" s="45">
        <v>1030498197</v>
      </c>
      <c r="I17" s="29">
        <f t="shared" si="0"/>
        <v>99.73600211085878</v>
      </c>
      <c r="J17" s="30">
        <f t="shared" si="1"/>
        <v>28.036607820731273</v>
      </c>
      <c r="K17" s="2"/>
    </row>
    <row r="18" spans="1:11" ht="12.75">
      <c r="A18" s="5"/>
      <c r="B18" s="24" t="s">
        <v>25</v>
      </c>
      <c r="C18" s="46">
        <v>2975965076</v>
      </c>
      <c r="D18" s="46">
        <v>3115658366</v>
      </c>
      <c r="E18" s="46">
        <v>846079082</v>
      </c>
      <c r="F18" s="46">
        <v>3290121622</v>
      </c>
      <c r="G18" s="47">
        <v>3400991696</v>
      </c>
      <c r="H18" s="48">
        <v>3505073874</v>
      </c>
      <c r="I18" s="25">
        <f t="shared" si="0"/>
        <v>288.86691468871464</v>
      </c>
      <c r="J18" s="26">
        <f t="shared" si="1"/>
        <v>60.60611344323168</v>
      </c>
      <c r="K18" s="2"/>
    </row>
    <row r="19" spans="1:11" ht="23.25" customHeight="1">
      <c r="A19" s="31"/>
      <c r="B19" s="32" t="s">
        <v>26</v>
      </c>
      <c r="C19" s="52">
        <v>80956359</v>
      </c>
      <c r="D19" s="52">
        <v>1133062</v>
      </c>
      <c r="E19" s="52">
        <v>1344259028</v>
      </c>
      <c r="F19" s="53">
        <v>42949837</v>
      </c>
      <c r="G19" s="54">
        <v>32915290</v>
      </c>
      <c r="H19" s="55">
        <v>116937737</v>
      </c>
      <c r="I19" s="33">
        <f t="shared" si="0"/>
        <v>-96.80494338476558</v>
      </c>
      <c r="J19" s="34">
        <f t="shared" si="1"/>
        <v>-55.69114020856099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59977542</v>
      </c>
      <c r="D23" s="43">
        <v>37174224</v>
      </c>
      <c r="E23" s="43">
        <v>-72386446</v>
      </c>
      <c r="F23" s="43">
        <v>12624860</v>
      </c>
      <c r="G23" s="44">
        <v>15760701</v>
      </c>
      <c r="H23" s="45">
        <v>98617183</v>
      </c>
      <c r="I23" s="38">
        <f t="shared" si="0"/>
        <v>-117.4409170468184</v>
      </c>
      <c r="J23" s="23">
        <f t="shared" si="1"/>
        <v>-210.85750827473575</v>
      </c>
      <c r="K23" s="2"/>
    </row>
    <row r="24" spans="1:11" ht="12.75">
      <c r="A24" s="9"/>
      <c r="B24" s="21" t="s">
        <v>30</v>
      </c>
      <c r="C24" s="43">
        <v>131511000</v>
      </c>
      <c r="D24" s="43">
        <v>183353162</v>
      </c>
      <c r="E24" s="43">
        <v>154698361</v>
      </c>
      <c r="F24" s="43">
        <v>186700924</v>
      </c>
      <c r="G24" s="44">
        <v>197490063</v>
      </c>
      <c r="H24" s="45">
        <v>210519399</v>
      </c>
      <c r="I24" s="38">
        <f t="shared" si="0"/>
        <v>20.687073084116257</v>
      </c>
      <c r="J24" s="23">
        <f t="shared" si="1"/>
        <v>10.81591489802185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191488542</v>
      </c>
      <c r="D26" s="46">
        <v>220527386</v>
      </c>
      <c r="E26" s="46">
        <v>82311915</v>
      </c>
      <c r="F26" s="46">
        <v>199325784</v>
      </c>
      <c r="G26" s="47">
        <v>213250764</v>
      </c>
      <c r="H26" s="48">
        <v>309136582</v>
      </c>
      <c r="I26" s="25">
        <f t="shared" si="0"/>
        <v>142.15908960446367</v>
      </c>
      <c r="J26" s="26">
        <f t="shared" si="1"/>
        <v>55.43992033825167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52125678</v>
      </c>
      <c r="D28" s="43">
        <v>51292929</v>
      </c>
      <c r="E28" s="43">
        <v>34295402</v>
      </c>
      <c r="F28" s="43">
        <v>49214183</v>
      </c>
      <c r="G28" s="44">
        <v>59946621</v>
      </c>
      <c r="H28" s="45">
        <v>57785678</v>
      </c>
      <c r="I28" s="38">
        <f t="shared" si="0"/>
        <v>43.500819730878206</v>
      </c>
      <c r="J28" s="23">
        <f t="shared" si="1"/>
        <v>18.99483334751748</v>
      </c>
      <c r="K28" s="2"/>
    </row>
    <row r="29" spans="1:11" ht="12.75">
      <c r="A29" s="9"/>
      <c r="B29" s="21" t="s">
        <v>35</v>
      </c>
      <c r="C29" s="43">
        <v>20866780</v>
      </c>
      <c r="D29" s="43">
        <v>19497226</v>
      </c>
      <c r="E29" s="43">
        <v>10844049</v>
      </c>
      <c r="F29" s="43">
        <v>27552000</v>
      </c>
      <c r="G29" s="44">
        <v>25627080</v>
      </c>
      <c r="H29" s="45">
        <v>90972522</v>
      </c>
      <c r="I29" s="38">
        <f t="shared" si="0"/>
        <v>154.07483865113485</v>
      </c>
      <c r="J29" s="23">
        <f t="shared" si="1"/>
        <v>103.19183595866357</v>
      </c>
      <c r="K29" s="2"/>
    </row>
    <row r="30" spans="1:11" ht="12.75">
      <c r="A30" s="9"/>
      <c r="B30" s="21" t="s">
        <v>36</v>
      </c>
      <c r="C30" s="43">
        <v>33611000</v>
      </c>
      <c r="D30" s="43">
        <v>31111000</v>
      </c>
      <c r="E30" s="43">
        <v>29369571</v>
      </c>
      <c r="F30" s="43">
        <v>3000000</v>
      </c>
      <c r="G30" s="44">
        <v>7484800</v>
      </c>
      <c r="H30" s="45">
        <v>30000000</v>
      </c>
      <c r="I30" s="38">
        <f t="shared" si="0"/>
        <v>-89.78534620066463</v>
      </c>
      <c r="J30" s="23">
        <f t="shared" si="1"/>
        <v>0.7104532726937007</v>
      </c>
      <c r="K30" s="2"/>
    </row>
    <row r="31" spans="1:11" ht="12.75">
      <c r="A31" s="9"/>
      <c r="B31" s="21" t="s">
        <v>37</v>
      </c>
      <c r="C31" s="43">
        <v>51000000</v>
      </c>
      <c r="D31" s="43">
        <v>54417198</v>
      </c>
      <c r="E31" s="43">
        <v>6696284</v>
      </c>
      <c r="F31" s="43">
        <v>47877700</v>
      </c>
      <c r="G31" s="44">
        <v>70500000</v>
      </c>
      <c r="H31" s="45">
        <v>25500000</v>
      </c>
      <c r="I31" s="38">
        <f t="shared" si="0"/>
        <v>614.9890894711156</v>
      </c>
      <c r="J31" s="23">
        <f t="shared" si="1"/>
        <v>56.15963023778505</v>
      </c>
      <c r="K31" s="2"/>
    </row>
    <row r="32" spans="1:11" ht="12.75">
      <c r="A32" s="9"/>
      <c r="B32" s="21" t="s">
        <v>31</v>
      </c>
      <c r="C32" s="43">
        <v>184788889</v>
      </c>
      <c r="D32" s="43">
        <v>64209033</v>
      </c>
      <c r="E32" s="43">
        <v>57082589</v>
      </c>
      <c r="F32" s="43">
        <v>71681901</v>
      </c>
      <c r="G32" s="44">
        <v>49692263</v>
      </c>
      <c r="H32" s="45">
        <v>104878382</v>
      </c>
      <c r="I32" s="38">
        <f t="shared" si="0"/>
        <v>25.5757705734055</v>
      </c>
      <c r="J32" s="23">
        <f t="shared" si="1"/>
        <v>22.47875753343569</v>
      </c>
      <c r="K32" s="2"/>
    </row>
    <row r="33" spans="1:11" ht="13.5" thickBot="1">
      <c r="A33" s="9"/>
      <c r="B33" s="39" t="s">
        <v>38</v>
      </c>
      <c r="C33" s="59">
        <v>342392347</v>
      </c>
      <c r="D33" s="59">
        <v>220527386</v>
      </c>
      <c r="E33" s="59">
        <v>138287895</v>
      </c>
      <c r="F33" s="59">
        <v>199325784</v>
      </c>
      <c r="G33" s="60">
        <v>213250764</v>
      </c>
      <c r="H33" s="61">
        <v>309136582</v>
      </c>
      <c r="I33" s="40">
        <f t="shared" si="0"/>
        <v>44.13827327402735</v>
      </c>
      <c r="J33" s="41">
        <f t="shared" si="1"/>
        <v>30.75412887073106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2020-11-03T18:32:21Z</dcterms:created>
  <dcterms:modified xsi:type="dcterms:W3CDTF">2020-11-03T18:33:05Z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